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olim\Desktop\Rozpočty 2024\Fryš - SÚS Žamberk\"/>
    </mc:Choice>
  </mc:AlternateContent>
  <bookViews>
    <workbookView xWindow="0" yWindow="0" windowWidth="0" windowHeight="0"/>
  </bookViews>
  <sheets>
    <sheet name="Rekapitulace stavby" sheetId="1" r:id="rId1"/>
    <sheet name="01 - Střecha přístřešku 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Střecha přístřešku n...'!$C$124:$K$355</definedName>
    <definedName name="_xlnm.Print_Area" localSheetId="1">'01 - Střecha přístřešku n...'!$C$4:$J$76,'01 - Střecha přístřešku n...'!$C$82:$J$106,'01 - Střecha přístřešku n...'!$C$112:$J$355</definedName>
    <definedName name="_xlnm.Print_Titles" localSheetId="1">'01 - Střecha přístřešku n...'!$124:$124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54"/>
  <c r="BH354"/>
  <c r="BG354"/>
  <c r="BF354"/>
  <c r="T354"/>
  <c r="R354"/>
  <c r="P354"/>
  <c r="BI352"/>
  <c r="BH352"/>
  <c r="BG352"/>
  <c r="BF352"/>
  <c r="T352"/>
  <c r="R352"/>
  <c r="P352"/>
  <c r="BI345"/>
  <c r="BH345"/>
  <c r="BG345"/>
  <c r="BF345"/>
  <c r="T345"/>
  <c r="R345"/>
  <c r="P345"/>
  <c r="BI343"/>
  <c r="BH343"/>
  <c r="BG343"/>
  <c r="BF343"/>
  <c r="T343"/>
  <c r="R343"/>
  <c r="P343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4"/>
  <c r="BH324"/>
  <c r="BG324"/>
  <c r="BF324"/>
  <c r="T324"/>
  <c r="R324"/>
  <c r="P324"/>
  <c r="BI317"/>
  <c r="BH317"/>
  <c r="BG317"/>
  <c r="BF317"/>
  <c r="T317"/>
  <c r="R317"/>
  <c r="P317"/>
  <c r="BI308"/>
  <c r="BH308"/>
  <c r="BG308"/>
  <c r="BF308"/>
  <c r="T308"/>
  <c r="R308"/>
  <c r="P308"/>
  <c r="BI305"/>
  <c r="BH305"/>
  <c r="BG305"/>
  <c r="BF305"/>
  <c r="T305"/>
  <c r="R305"/>
  <c r="P305"/>
  <c r="BI298"/>
  <c r="BH298"/>
  <c r="BG298"/>
  <c r="BF298"/>
  <c r="T298"/>
  <c r="R298"/>
  <c r="P298"/>
  <c r="BI296"/>
  <c r="BH296"/>
  <c r="BG296"/>
  <c r="BF296"/>
  <c r="T296"/>
  <c r="R296"/>
  <c r="P296"/>
  <c r="BI289"/>
  <c r="BH289"/>
  <c r="BG289"/>
  <c r="BF289"/>
  <c r="T289"/>
  <c r="R289"/>
  <c r="P289"/>
  <c r="BI284"/>
  <c r="BH284"/>
  <c r="BG284"/>
  <c r="BF284"/>
  <c r="T284"/>
  <c r="R284"/>
  <c r="P284"/>
  <c r="BI277"/>
  <c r="BH277"/>
  <c r="BG277"/>
  <c r="BF277"/>
  <c r="T277"/>
  <c r="R277"/>
  <c r="P277"/>
  <c r="BI270"/>
  <c r="BH270"/>
  <c r="BG270"/>
  <c r="BF270"/>
  <c r="T270"/>
  <c r="R270"/>
  <c r="P270"/>
  <c r="BI263"/>
  <c r="BH263"/>
  <c r="BG263"/>
  <c r="BF263"/>
  <c r="T263"/>
  <c r="R263"/>
  <c r="P263"/>
  <c r="BI259"/>
  <c r="BH259"/>
  <c r="BG259"/>
  <c r="BF259"/>
  <c r="T259"/>
  <c r="R259"/>
  <c r="P259"/>
  <c r="BI252"/>
  <c r="BH252"/>
  <c r="BG252"/>
  <c r="BF252"/>
  <c r="T252"/>
  <c r="R252"/>
  <c r="P252"/>
  <c r="BI245"/>
  <c r="BH245"/>
  <c r="BG245"/>
  <c r="BF245"/>
  <c r="T245"/>
  <c r="R245"/>
  <c r="P245"/>
  <c r="BI238"/>
  <c r="BH238"/>
  <c r="BG238"/>
  <c r="BF238"/>
  <c r="T238"/>
  <c r="R238"/>
  <c r="P238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17"/>
  <c r="BH217"/>
  <c r="BG217"/>
  <c r="BF217"/>
  <c r="T217"/>
  <c r="R217"/>
  <c r="P217"/>
  <c r="BI208"/>
  <c r="BH208"/>
  <c r="BG208"/>
  <c r="BF208"/>
  <c r="T208"/>
  <c r="R208"/>
  <c r="P208"/>
  <c r="BI199"/>
  <c r="BH199"/>
  <c r="BG199"/>
  <c r="BF199"/>
  <c r="T199"/>
  <c r="R199"/>
  <c r="P199"/>
  <c r="BI192"/>
  <c r="BH192"/>
  <c r="BG192"/>
  <c r="BF192"/>
  <c r="T192"/>
  <c r="R192"/>
  <c r="P192"/>
  <c r="BI190"/>
  <c r="BH190"/>
  <c r="BG190"/>
  <c r="BF190"/>
  <c r="T190"/>
  <c r="R190"/>
  <c r="P190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F121"/>
  <c r="F119"/>
  <c r="E117"/>
  <c r="F91"/>
  <c r="F89"/>
  <c r="E87"/>
  <c r="J24"/>
  <c r="E24"/>
  <c r="J122"/>
  <c r="J23"/>
  <c r="J21"/>
  <c r="E21"/>
  <c r="J121"/>
  <c r="J20"/>
  <c r="J18"/>
  <c r="E18"/>
  <c r="F92"/>
  <c r="J17"/>
  <c r="J12"/>
  <c r="J89"/>
  <c r="E7"/>
  <c r="E115"/>
  <c i="1" r="L90"/>
  <c r="AM90"/>
  <c r="AM89"/>
  <c r="L89"/>
  <c r="AM87"/>
  <c r="L87"/>
  <c r="L85"/>
  <c r="L84"/>
  <c i="2" r="BK324"/>
  <c r="BK317"/>
  <c r="J296"/>
  <c r="BK259"/>
  <c r="BK231"/>
  <c r="J192"/>
  <c r="J179"/>
  <c r="BK162"/>
  <c r="BK143"/>
  <c r="BK128"/>
  <c r="J345"/>
  <c r="BK284"/>
  <c r="J217"/>
  <c r="J190"/>
  <c r="J174"/>
  <c r="BK160"/>
  <c r="J143"/>
  <c r="J128"/>
  <c r="BK333"/>
  <c r="BK308"/>
  <c r="BK289"/>
  <c r="BK252"/>
  <c r="BK217"/>
  <c r="J139"/>
  <c r="BK352"/>
  <c r="J298"/>
  <c r="BK263"/>
  <c r="BK238"/>
  <c r="J226"/>
  <c r="BK190"/>
  <c r="BK167"/>
  <c r="J160"/>
  <c r="J136"/>
  <c r="J354"/>
  <c r="J333"/>
  <c r="BK270"/>
  <c r="J231"/>
  <c r="BK179"/>
  <c r="J172"/>
  <c r="J162"/>
  <c r="J148"/>
  <c r="BK354"/>
  <c r="BK331"/>
  <c r="J305"/>
  <c r="J270"/>
  <c r="J245"/>
  <c r="BK208"/>
  <c r="BK148"/>
  <c r="BK133"/>
  <c r="BK336"/>
  <c r="J308"/>
  <c r="J284"/>
  <c r="BK245"/>
  <c r="BK228"/>
  <c r="BK172"/>
  <c r="J153"/>
  <c r="BK141"/>
  <c i="1" r="AS94"/>
  <c i="2" r="J343"/>
  <c r="J289"/>
  <c r="J238"/>
  <c r="BK192"/>
  <c r="BK174"/>
  <c r="J165"/>
  <c r="BK153"/>
  <c r="J141"/>
  <c r="BK345"/>
  <c r="J324"/>
  <c r="BK298"/>
  <c r="J259"/>
  <c r="BK226"/>
  <c r="J152"/>
  <c r="BK136"/>
  <c r="J331"/>
  <c r="BK305"/>
  <c r="J277"/>
  <c r="J252"/>
  <c r="J199"/>
  <c r="BK183"/>
  <c r="BK165"/>
  <c r="J146"/>
  <c r="J133"/>
  <c r="J352"/>
  <c r="J336"/>
  <c r="BK277"/>
  <c r="J208"/>
  <c r="J183"/>
  <c r="J167"/>
  <c r="BK152"/>
  <c r="BK139"/>
  <c r="BK343"/>
  <c r="J317"/>
  <c r="BK296"/>
  <c r="J263"/>
  <c r="J228"/>
  <c r="BK199"/>
  <c r="BK146"/>
  <c l="1" r="P127"/>
  <c r="BK151"/>
  <c r="J151"/>
  <c r="J101"/>
  <c r="P151"/>
  <c r="T164"/>
  <c r="R230"/>
  <c r="R307"/>
  <c r="R127"/>
  <c r="P138"/>
  <c r="BK164"/>
  <c r="J164"/>
  <c r="J102"/>
  <c r="BK230"/>
  <c r="J230"/>
  <c r="J103"/>
  <c r="BK307"/>
  <c r="J307"/>
  <c r="J104"/>
  <c r="P335"/>
  <c r="BK127"/>
  <c r="BK138"/>
  <c r="J138"/>
  <c r="J99"/>
  <c r="T138"/>
  <c r="T151"/>
  <c r="R164"/>
  <c r="P230"/>
  <c r="P307"/>
  <c r="BK335"/>
  <c r="J335"/>
  <c r="J105"/>
  <c r="R335"/>
  <c r="T127"/>
  <c r="T126"/>
  <c r="R138"/>
  <c r="R151"/>
  <c r="R150"/>
  <c r="P164"/>
  <c r="T230"/>
  <c r="T307"/>
  <c r="T335"/>
  <c r="J91"/>
  <c r="J119"/>
  <c r="BE143"/>
  <c r="BE146"/>
  <c r="BE192"/>
  <c r="BE199"/>
  <c r="BE208"/>
  <c r="BE245"/>
  <c r="BE252"/>
  <c r="BE259"/>
  <c r="BE263"/>
  <c r="BE270"/>
  <c r="BE284"/>
  <c r="BE289"/>
  <c r="BE296"/>
  <c r="BE324"/>
  <c r="BE343"/>
  <c r="J92"/>
  <c r="F122"/>
  <c r="BE133"/>
  <c r="BE136"/>
  <c r="BE148"/>
  <c r="BE162"/>
  <c r="BE172"/>
  <c r="BE183"/>
  <c r="BE190"/>
  <c r="BE217"/>
  <c r="BE317"/>
  <c r="BE331"/>
  <c r="BE333"/>
  <c r="BE336"/>
  <c r="BE352"/>
  <c r="BE354"/>
  <c r="E85"/>
  <c r="BE128"/>
  <c r="BE139"/>
  <c r="BE141"/>
  <c r="BE152"/>
  <c r="BE153"/>
  <c r="BE160"/>
  <c r="BE165"/>
  <c r="BE167"/>
  <c r="BE174"/>
  <c r="BE179"/>
  <c r="BE226"/>
  <c r="BE228"/>
  <c r="BE231"/>
  <c r="BE238"/>
  <c r="BE277"/>
  <c r="BE298"/>
  <c r="BE305"/>
  <c r="BE308"/>
  <c r="BE345"/>
  <c r="F37"/>
  <c i="1" r="BD95"/>
  <c r="BD94"/>
  <c r="W33"/>
  <c i="2" r="F34"/>
  <c i="1" r="BA95"/>
  <c r="BA94"/>
  <c r="W30"/>
  <c i="2" r="F35"/>
  <c i="1" r="BB95"/>
  <c r="BB94"/>
  <c r="AX94"/>
  <c i="2" r="F36"/>
  <c i="1" r="BC95"/>
  <c r="BC94"/>
  <c r="W32"/>
  <c i="2" r="J34"/>
  <c i="1" r="AW95"/>
  <c i="2" l="1" r="T150"/>
  <c r="T125"/>
  <c r="R126"/>
  <c r="R125"/>
  <c r="P150"/>
  <c r="BK126"/>
  <c r="P126"/>
  <c r="P125"/>
  <c i="1" r="AU95"/>
  <c i="2" r="BK150"/>
  <c r="J150"/>
  <c r="J100"/>
  <c r="J127"/>
  <c r="J98"/>
  <c i="1" r="AY94"/>
  <c i="2" r="F33"/>
  <c i="1" r="AZ95"/>
  <c r="AZ94"/>
  <c r="AV94"/>
  <c r="AK29"/>
  <c r="AU94"/>
  <c r="AW94"/>
  <c r="AK30"/>
  <c r="W31"/>
  <c i="2" r="J33"/>
  <c i="1" r="AV95"/>
  <c r="AT95"/>
  <c i="2" l="1" r="BK125"/>
  <c r="J125"/>
  <c r="J126"/>
  <c r="J97"/>
  <c r="J30"/>
  <c i="1" r="AG95"/>
  <c r="AG94"/>
  <c r="AK26"/>
  <c r="AK35"/>
  <c r="AT94"/>
  <c r="W29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<sst xmlns="http://schemas.openxmlformats.org/spreadsheetml/2006/main">
  <si>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</si>
  <si>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</si>
  <si>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</si>
  <si>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</si>
  <si>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</si>
  <si>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{7c827bee-7503-4175-9dc7-fcd1a4821a7d}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</si>
  <si>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</si>
  <si>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</si>
  <si>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</si>
  <si>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</si>
  <si>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</si>
  <si>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</si>
  <si>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</si>
  <si>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</si>
  <si>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06_24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</si>
  <si>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</si>
  <si>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</si>
  <si>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střešního pláště přístřešku na techniku a přístřešku na posypový materiál v areálu SÚS  Choceň-Běstovice</t>
  </si>
  <si>
    <t>KSO:</t>
  </si>
  <si>
    <t>CC-CZ:</t>
  </si>
  <si>
    <t>Místo:</t>
  </si>
  <si>
    <t xml:space="preserve"> </t>
  </si>
  <si>
    <t>Datum:</t>
  </si>
  <si>
    <t>12. 6. 2024</t>
  </si>
  <si>
    <t>Zadavatel:</t>
  </si>
  <si>
    <t>IČ:</t>
  </si>
  <si>
    <t>Správa a údržba silnic Pardubického kraje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</si>
  <si>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</si>
  <si>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</si>
  <si>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</si>
  <si>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</si>
  <si>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</si>
  <si>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</si>
  <si>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</si>
  <si>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</si>
  <si>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</si>
  <si>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</si>
  <si>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</si>
  <si>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</si>
  <si>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</si>
  <si>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</si>
  <si>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</si>
  <si>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</si>
  <si>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</si>
  <si>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</si>
  <si>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</si>
  <si>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</si>
  <si>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</si>
  <si>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</si>
  <si>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</si>
  <si>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</si>
  <si>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</si>
  <si>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</si>
  <si>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</si>
  <si>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</si>
  <si>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</si>
  <si>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</si>
  <si>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</si>
  <si>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</si>
  <si>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</si>
  <si>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</si>
  <si>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</si>
  <si>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</si>
  <si>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</si>
  <si>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</si>
  <si>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</si>
  <si>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</si>
  <si>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</si>
  <si>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</si>
  <si>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</si>
  <si>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</si>
  <si>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</si>
  <si>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</si>
  <si>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</si>
  <si>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</si>
  <si>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</si>
  <si>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</si>
  <si>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</si>
  <si>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</si>
  <si>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</si>
  <si>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Střecha přístřešku na techniku a přístřešku na posypový materiál</t>
  </si>
  <si>
    <t>STA</t>
  </si>
  <si>
    <t>1</t>
  </si>
  <si>
    <t>{2739c380-ec93-4052-a891-3ce02a12edbb}</t>
  </si>
  <si>
    <t>2</t>
  </si>
  <si>
    <t>KRYCÍ LIST SOUPISU PRACÍ</t>
  </si>
  <si>
    <t>Objekt:</t>
  </si>
  <si>
    <t>01 - Střecha přístřešku na techniku a přístřešku na posypový materiál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</si>
  <si>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</si>
  <si>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</si>
  <si>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</si>
  <si>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</si>
  <si>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</si>
  <si>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</si>
  <si>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</si>
  <si>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</si>
  <si>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</si>
  <si>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</si>
  <si>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</si>
  <si>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</si>
  <si>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</si>
  <si>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</si>
  <si>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</si>
  <si>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</si>
  <si>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</si>
  <si>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</si>
  <si>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</si>
  <si>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</si>
  <si>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</si>
  <si>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</si>
  <si>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</si>
  <si>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</si>
  <si>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</si>
  <si>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</si>
  <si>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</si>
  <si>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</si>
  <si>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</si>
  <si>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</si>
  <si>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</si>
  <si>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</si>
  <si>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</si>
  <si>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941111121</t>
  </si>
  <si>
    <t>Montáž lešení řadového trubkového lehkého s podlahami zatížení do 200 kg/m2 š od 0,9 do 1,2 m v do 10 m</t>
  </si>
  <si>
    <t>m2</t>
  </si>
  <si>
    <t>4</t>
  </si>
  <si>
    <t>-1830836226</t>
  </si>
  <si>
    <t>Online PSC</t>
  </si>
  <si>
    <t>https://podminky.urs.cz/item/CS_URS_2024_01/941111121</t>
  </si>
  <si>
    <t>VV</t>
  </si>
  <si>
    <t>přístřešek pro techniku+pro posypový materiál</t>
  </si>
  <si>
    <t>18,40*4,0*2+36,40*6,0*2+12,50*4,0</t>
  </si>
  <si>
    <t>Součet</t>
  </si>
  <si>
    <t>941111221</t>
  </si>
  <si>
    <t>Příplatek k lešení řadovému trubkovému lehkému s podlahami do 200 kg/m2 š od 0,9 do 1,2 m v 10 m za každý den použití</t>
  </si>
  <si>
    <t>310441183</t>
  </si>
  <si>
    <t>https://podminky.urs.cz/item/CS_URS_2024_01/941111221</t>
  </si>
  <si>
    <t>634*30 'Přepočtené koeficientem množství</t>
  </si>
  <si>
    <t>3</t>
  </si>
  <si>
    <t>941111821</t>
  </si>
  <si>
    <t>Demontáž lešení řadového trubkového lehkého s podlahami zatížení do 200 kg/m2 š od 0,9 do 1,2 m v do 10 m</t>
  </si>
  <si>
    <t>106427586</t>
  </si>
  <si>
    <t>https://podminky.urs.cz/item/CS_URS_2024_01/941111821</t>
  </si>
  <si>
    <t>997</t>
  </si>
  <si>
    <t>Přesun sutě</t>
  </si>
  <si>
    <t>997013112</t>
  </si>
  <si>
    <t>Vnitrostaveništní doprava suti a vybouraných hmot pro budovy v přes 6 do 9 m</t>
  </si>
  <si>
    <t>t</t>
  </si>
  <si>
    <t>-1583391461</t>
  </si>
  <si>
    <t>https://podminky.urs.cz/item/CS_URS_2024_01/997013112</t>
  </si>
  <si>
    <t>5</t>
  </si>
  <si>
    <t>997013501</t>
  </si>
  <si>
    <t>Odvoz suti a vybouraných hmot na skládku nebo meziskládku do 1 km se složením</t>
  </si>
  <si>
    <t>-1643766736</t>
  </si>
  <si>
    <t>https://podminky.urs.cz/item/CS_URS_2024_01/997013501</t>
  </si>
  <si>
    <t>6</t>
  </si>
  <si>
    <t>997013509</t>
  </si>
  <si>
    <t>Příplatek k odvozu suti a vybouraných hmot na skládku ZKD 1 km přes 1 km</t>
  </si>
  <si>
    <t>-987074340</t>
  </si>
  <si>
    <t>https://podminky.urs.cz/item/CS_URS_2024_01/997013509</t>
  </si>
  <si>
    <t>9,655*9 'Přepočtené koeficientem množství</t>
  </si>
  <si>
    <t>7</t>
  </si>
  <si>
    <t>997013811</t>
  </si>
  <si>
    <t>Poplatek za uložení na skládce (skládkovné) stavebního odpadu dřevěného kód odpadu 17 02 01</t>
  </si>
  <si>
    <t>-1816440270</t>
  </si>
  <si>
    <t>https://podminky.urs.cz/item/CS_URS_2024_01/997013811</t>
  </si>
  <si>
    <t>8</t>
  </si>
  <si>
    <t>997013814</t>
  </si>
  <si>
    <t>Poplatek za uložení na skládce (skládkovné) stavebního odpadu izolací kód odpadu 17 06 04</t>
  </si>
  <si>
    <t>1645565979</t>
  </si>
  <si>
    <t>https://podminky.urs.cz/item/CS_URS_2024_01/997013814</t>
  </si>
  <si>
    <t>PSV</t>
  </si>
  <si>
    <t>Práce a dodávky PSV</t>
  </si>
  <si>
    <t>741</t>
  </si>
  <si>
    <t>Elektroinstalace - silnoproud</t>
  </si>
  <si>
    <t>7414200R1</t>
  </si>
  <si>
    <t>D+M hromosvodného vedení s podpěrami včetně svorek, jímacích tyčí a napojení na stávající vedení</t>
  </si>
  <si>
    <t>m</t>
  </si>
  <si>
    <t>16</t>
  </si>
  <si>
    <t>-1364936088</t>
  </si>
  <si>
    <t>10</t>
  </si>
  <si>
    <t>741421833</t>
  </si>
  <si>
    <t>Demontáž hromosvodného vedení šikmá střecha - drát, podpěry, svorky</t>
  </si>
  <si>
    <t>-1871760787</t>
  </si>
  <si>
    <t>https://podminky.urs.cz/item/CS_URS_2024_01/741421833</t>
  </si>
  <si>
    <t>v prostoru střechy přístřešku pro techniku</t>
  </si>
  <si>
    <t>(6,90+2,0)*4+18,40</t>
  </si>
  <si>
    <t>v prostoru střechy přístřešku pro posypový materiál - 10% plochy</t>
  </si>
  <si>
    <t>(6,90+2,0)*6+36,40</t>
  </si>
  <si>
    <t>11</t>
  </si>
  <si>
    <t>741820001</t>
  </si>
  <si>
    <t>Měření zemních odporů zemniče</t>
  </si>
  <si>
    <t>kus</t>
  </si>
  <si>
    <t>-1157970401</t>
  </si>
  <si>
    <t>https://podminky.urs.cz/item/CS_URS_2024_01/741820001</t>
  </si>
  <si>
    <t>998741202</t>
  </si>
  <si>
    <t>Přesun hmot procentní pro silnoproud v objektech v přes 6 do 12 m</t>
  </si>
  <si>
    <t>%</t>
  </si>
  <si>
    <t>1208562536</t>
  </si>
  <si>
    <t>https://podminky.urs.cz/item/CS_URS_2024_01/998741202</t>
  </si>
  <si>
    <t>762</t>
  </si>
  <si>
    <t>Konstrukce tesařské</t>
  </si>
  <si>
    <t>13</t>
  </si>
  <si>
    <t>762083121</t>
  </si>
  <si>
    <t>Impregnace řeziva proti dřevokaznému hmyzu, houbám a plísním máčením třída ohrožení 1 a 2</t>
  </si>
  <si>
    <t>m3</t>
  </si>
  <si>
    <t>2021201830</t>
  </si>
  <si>
    <t>https://podminky.urs.cz/item/CS_URS_2024_01/762083121</t>
  </si>
  <si>
    <t>14</t>
  </si>
  <si>
    <t>762131124</t>
  </si>
  <si>
    <t>Montáž bednění stěn z hrubých prken tl do 32 mm na sraz</t>
  </si>
  <si>
    <t>226091554</t>
  </si>
  <si>
    <t>https://podminky.urs.cz/item/CS_URS_2024_01/762131124</t>
  </si>
  <si>
    <t>štít přístřešků - 10% plochy</t>
  </si>
  <si>
    <t>6,25*2,30/2*3*0,10</t>
  </si>
  <si>
    <t>15</t>
  </si>
  <si>
    <t>M</t>
  </si>
  <si>
    <t>60515111</t>
  </si>
  <si>
    <t>řezivo jehličnaté boční prkno 20-30mm</t>
  </si>
  <si>
    <t>32</t>
  </si>
  <si>
    <t>171909833</t>
  </si>
  <si>
    <t>2,156*0,02592 'Přepočtené koeficientem množství</t>
  </si>
  <si>
    <t>762131811</t>
  </si>
  <si>
    <t>Demontáž bednění svislých stěn z hrubých prken</t>
  </si>
  <si>
    <t>-1191049956</t>
  </si>
  <si>
    <t>https://podminky.urs.cz/item/CS_URS_2024_01/762131811</t>
  </si>
  <si>
    <t>štíty přístřešků - 10% plochy</t>
  </si>
  <si>
    <t>6,25*2,30/2*2*3*0,10</t>
  </si>
  <si>
    <t>17</t>
  </si>
  <si>
    <t>762195000</t>
  </si>
  <si>
    <t>Spojovací prostředky pro montáž stěn, příček, bednění stěn</t>
  </si>
  <si>
    <t>-1064713557</t>
  </si>
  <si>
    <t>https://podminky.urs.cz/item/CS_URS_2024_01/762195000</t>
  </si>
  <si>
    <t>1,815+0,052</t>
  </si>
  <si>
    <t>18</t>
  </si>
  <si>
    <t>762341210</t>
  </si>
  <si>
    <t>Montáž bednění střech rovných a šikmých sklonu do 60° z hrubých prken na sraz tl do 32 mm</t>
  </si>
  <si>
    <t>-526177995</t>
  </si>
  <si>
    <t>https://podminky.urs.cz/item/CS_URS_2024_01/762341210</t>
  </si>
  <si>
    <t>střecha přístřešku pro techniku -10% plochy</t>
  </si>
  <si>
    <t>6,90*18,40*2*0,10</t>
  </si>
  <si>
    <t>střecha přístřešku pro posypový materiál - 10% plochy</t>
  </si>
  <si>
    <t>6,90*36,40*2*0,10</t>
  </si>
  <si>
    <t>19</t>
  </si>
  <si>
    <t>931303332</t>
  </si>
  <si>
    <t>75,624*0,02592 'Přepočtené koeficientem množství</t>
  </si>
  <si>
    <t>20</t>
  </si>
  <si>
    <t>762341811</t>
  </si>
  <si>
    <t>Demontáž bednění střech z prken</t>
  </si>
  <si>
    <t>-486913054</t>
  </si>
  <si>
    <t>https://podminky.urs.cz/item/CS_URS_2024_01/762341811</t>
  </si>
  <si>
    <t>762342214</t>
  </si>
  <si>
    <t>Montáž laťování na střechách jednoduchých sklonu do 60° osové vzdálenosti přes 150 do 360 mm</t>
  </si>
  <si>
    <t>1451267222</t>
  </si>
  <si>
    <t>https://podminky.urs.cz/item/CS_URS_2024_01/762342214</t>
  </si>
  <si>
    <t>štít přístřešku pro posypový materiál nad přístřeškem pro techniku - 10% plochy</t>
  </si>
  <si>
    <t>6,25*2,30/2*2</t>
  </si>
  <si>
    <t>střecha přístřešku pro techniku</t>
  </si>
  <si>
    <t>6,90*18,40*2</t>
  </si>
  <si>
    <t>střecha přístřešku pro posypový materiál</t>
  </si>
  <si>
    <t>6,90*36,40*2</t>
  </si>
  <si>
    <t>22</t>
  </si>
  <si>
    <t>60514114</t>
  </si>
  <si>
    <t>řezivo jehličnaté lať impregnovaná dl 4 m</t>
  </si>
  <si>
    <t>1524405955</t>
  </si>
  <si>
    <t>štít přístřešku pro techniku nad přístřeškem pro posypový materiál</t>
  </si>
  <si>
    <t>8*6,25*2</t>
  </si>
  <si>
    <t>24*18,40*2</t>
  </si>
  <si>
    <t>24*36,40*2</t>
  </si>
  <si>
    <t>2730,4*0,00259 'Přepočtené koeficientem množství</t>
  </si>
  <si>
    <t>23</t>
  </si>
  <si>
    <t>762342511</t>
  </si>
  <si>
    <t>Montáž kontralatí na podklad bez tepelné izolace</t>
  </si>
  <si>
    <t>2125634863</t>
  </si>
  <si>
    <t>https://podminky.urs.cz/item/CS_URS_2024_01/762342511</t>
  </si>
  <si>
    <t>12*2,30/2</t>
  </si>
  <si>
    <t>6,90*15*2</t>
  </si>
  <si>
    <t>6,90*30*2</t>
  </si>
  <si>
    <t>24</t>
  </si>
  <si>
    <t>-1054203232</t>
  </si>
  <si>
    <t>634,8*0,00259 'Přepočtené koeficientem množství</t>
  </si>
  <si>
    <t>25</t>
  </si>
  <si>
    <t>998762202</t>
  </si>
  <si>
    <t>Přesun hmot procentní pro kce tesařské v objektech v přes 6 do 12 m</t>
  </si>
  <si>
    <t>1979988531</t>
  </si>
  <si>
    <t>https://podminky.urs.cz/item/CS_URS_2024_01/998762202</t>
  </si>
  <si>
    <t>764</t>
  </si>
  <si>
    <t>Konstrukce klempířské</t>
  </si>
  <si>
    <t>26</t>
  </si>
  <si>
    <t>764002801</t>
  </si>
  <si>
    <t>Demontáž závětrné lišty do suti</t>
  </si>
  <si>
    <t>-1871391215</t>
  </si>
  <si>
    <t>https://podminky.urs.cz/item/CS_URS_2024_01/764002801</t>
  </si>
  <si>
    <t>6,90*4</t>
  </si>
  <si>
    <t xml:space="preserve">střecha přístřešku pro posypový materiál </t>
  </si>
  <si>
    <t>6,90*2</t>
  </si>
  <si>
    <t>27</t>
  </si>
  <si>
    <t>764002811</t>
  </si>
  <si>
    <t>Demontáž okapového plechu do suti v krytině povlakové</t>
  </si>
  <si>
    <t>-403574392</t>
  </si>
  <si>
    <t>https://podminky.urs.cz/item/CS_URS_2024_01/764002811</t>
  </si>
  <si>
    <t>18,40*2</t>
  </si>
  <si>
    <t>36,40*2</t>
  </si>
  <si>
    <t>28</t>
  </si>
  <si>
    <t>764004801</t>
  </si>
  <si>
    <t>Demontáž podokapního žlabu do suti</t>
  </si>
  <si>
    <t>2113801589</t>
  </si>
  <si>
    <t>https://podminky.urs.cz/item/CS_URS_2024_01/764004801</t>
  </si>
  <si>
    <t>29</t>
  </si>
  <si>
    <t>764004861</t>
  </si>
  <si>
    <t>Demontáž svodu do suti</t>
  </si>
  <si>
    <t>1038361622</t>
  </si>
  <si>
    <t>https://podminky.urs.cz/item/CS_URS_2024_01/764004861</t>
  </si>
  <si>
    <t>4,70*4</t>
  </si>
  <si>
    <t>6,50*6</t>
  </si>
  <si>
    <t>30</t>
  </si>
  <si>
    <t>76412141R</t>
  </si>
  <si>
    <t>Oplechování štítu rovné drážkováním ze svitků z Al plechu s povrchovou úpravou rš 670 mm</t>
  </si>
  <si>
    <t>-636843888</t>
  </si>
  <si>
    <t>oplechování štítu přístřešků</t>
  </si>
  <si>
    <t>6,25*2,30/2*2*3</t>
  </si>
  <si>
    <t>31</t>
  </si>
  <si>
    <t>764221408</t>
  </si>
  <si>
    <t>Oplechování větraného hřebene z lakovaného Al plechu s povrchovou úpravou z hřebenáčů</t>
  </si>
  <si>
    <t>-279301061</t>
  </si>
  <si>
    <t>https://podminky.urs.cz/item/CS_URS_2024_01/764221408</t>
  </si>
  <si>
    <t>18,40</t>
  </si>
  <si>
    <t>36,40</t>
  </si>
  <si>
    <t>764222404</t>
  </si>
  <si>
    <t>Oplechování štítu závětrnou lištou z Al plechu s povrchovou úpravou rš 330 mm</t>
  </si>
  <si>
    <t>146692737</t>
  </si>
  <si>
    <t>https://podminky.urs.cz/item/CS_URS_2024_01/764222404</t>
  </si>
  <si>
    <t>6,90*4*1,10</t>
  </si>
  <si>
    <t>6,90*2*1,10</t>
  </si>
  <si>
    <t>33</t>
  </si>
  <si>
    <t>764222434</t>
  </si>
  <si>
    <t>Oplechování rovné okapové hrany z Al plechu s povrchovou úpravou rš 330 mm</t>
  </si>
  <si>
    <t>-1446852506</t>
  </si>
  <si>
    <t>https://podminky.urs.cz/item/CS_URS_2024_01/764222434</t>
  </si>
  <si>
    <t>18,40*2*1,10</t>
  </si>
  <si>
    <t>36,40*2*1,10</t>
  </si>
  <si>
    <t>34</t>
  </si>
  <si>
    <t>764321413</t>
  </si>
  <si>
    <t>Lemování rovných zdi z Al plechu s povrchovou úpravou rš 250 mm</t>
  </si>
  <si>
    <t>-1956286988</t>
  </si>
  <si>
    <t>https://podminky.urs.cz/item/CS_URS_2024_01/764321413</t>
  </si>
  <si>
    <t>štít střechy přístřešku pro posyp</t>
  </si>
  <si>
    <t>12,50*1,10</t>
  </si>
  <si>
    <t>35</t>
  </si>
  <si>
    <t>764521404</t>
  </si>
  <si>
    <t>Žlab podokapní půlkruhový z Al plechu s povrchovou úpravou rš 330 mm</t>
  </si>
  <si>
    <t>-243150198</t>
  </si>
  <si>
    <t>https://podminky.urs.cz/item/CS_URS_2024_01/764521404</t>
  </si>
  <si>
    <t>36</t>
  </si>
  <si>
    <t>764521444</t>
  </si>
  <si>
    <t xml:space="preserve">Kotlík oválný (trychtýřový) pro podokapní žlaby z Al plechu  s povrchovou úpravou 330/100 mm</t>
  </si>
  <si>
    <t>867735493</t>
  </si>
  <si>
    <t>https://podminky.urs.cz/item/CS_URS_2024_01/764521444</t>
  </si>
  <si>
    <t>37</t>
  </si>
  <si>
    <t>764528422</t>
  </si>
  <si>
    <t>Svody kruhové včetně objímek, kolen, odskoků z lakovaného Al plechus povrch úpravou průměru 100 mm</t>
  </si>
  <si>
    <t>-1034004319</t>
  </si>
  <si>
    <t>https://podminky.urs.cz/item/CS_URS_2024_01/764528422</t>
  </si>
  <si>
    <t>4,70*4*1,10</t>
  </si>
  <si>
    <t>6,50*6*1,10</t>
  </si>
  <si>
    <t>38</t>
  </si>
  <si>
    <t>998764202</t>
  </si>
  <si>
    <t>Přesun hmot procentní pro konstrukce klempířské v objektech v přes 6 do 12 m</t>
  </si>
  <si>
    <t>-1308815254</t>
  </si>
  <si>
    <t>https://podminky.urs.cz/item/CS_URS_2024_01/998764202</t>
  </si>
  <si>
    <t>765</t>
  </si>
  <si>
    <t>Krytina skládaná</t>
  </si>
  <si>
    <t>39</t>
  </si>
  <si>
    <t>765151801</t>
  </si>
  <si>
    <t>Demontáž krytiny bitumenové ze šindelů do suti</t>
  </si>
  <si>
    <t>258280289</t>
  </si>
  <si>
    <t>https://podminky.urs.cz/item/CS_URS_2024_01/765151801</t>
  </si>
  <si>
    <t xml:space="preserve">opláštění štítu přístřešku pro posypový materiál a přístřešku na techniku </t>
  </si>
  <si>
    <t>40</t>
  </si>
  <si>
    <t>765151805</t>
  </si>
  <si>
    <t>Demontáž hřebene nebo nároží krytiny bitumenové ze šindelů do suti</t>
  </si>
  <si>
    <t>46613004</t>
  </si>
  <si>
    <t>https://podminky.urs.cz/item/CS_URS_2024_01/765151805</t>
  </si>
  <si>
    <t>18,40+6,90*4</t>
  </si>
  <si>
    <t>36,40+6,90*2</t>
  </si>
  <si>
    <t>41</t>
  </si>
  <si>
    <t>765191001</t>
  </si>
  <si>
    <t>Montáž pojistné hydroizolační nebo parotěsné fólie kladené ve sklonu do 20° lepením na bednění nebo izolaci</t>
  </si>
  <si>
    <t>-1381320693</t>
  </si>
  <si>
    <t>https://podminky.urs.cz/item/CS_URS_2024_01/765191001</t>
  </si>
  <si>
    <t xml:space="preserve">střecha přístřešku pro techniku </t>
  </si>
  <si>
    <t>42</t>
  </si>
  <si>
    <t>2832904R</t>
  </si>
  <si>
    <t>fólie kontaktní difuzně propustná pro doplňkovou hydroizolační vrstvu</t>
  </si>
  <si>
    <t>-1428559761</t>
  </si>
  <si>
    <t>756,24*1,1 'Přepočtené koeficientem množství</t>
  </si>
  <si>
    <t>43</t>
  </si>
  <si>
    <t>998765202</t>
  </si>
  <si>
    <t>Přesun hmot procentní pro krytiny skládané v objektech v přes 6 do 12 m</t>
  </si>
  <si>
    <t>-241912569</t>
  </si>
  <si>
    <t>https://podminky.urs.cz/item/CS_URS_2024_01/998765202</t>
  </si>
  <si>
    <t>767</t>
  </si>
  <si>
    <t>Konstrukce zámečnické</t>
  </si>
  <si>
    <t>44</t>
  </si>
  <si>
    <t>767391207</t>
  </si>
  <si>
    <t>Montáž krytiny z tvarovaných plechů šroubováním přes kaloty</t>
  </si>
  <si>
    <t>1013445703</t>
  </si>
  <si>
    <t>https://podminky.urs.cz/item/CS_URS_2024_01/767391207</t>
  </si>
  <si>
    <t>45</t>
  </si>
  <si>
    <t>19425001</t>
  </si>
  <si>
    <t>plech Al trapézový KOB 1007 40/200 lakovaný tl 0,70mm</t>
  </si>
  <si>
    <t>kg</t>
  </si>
  <si>
    <t>-342429579</t>
  </si>
  <si>
    <t>756,24*2,552 'Přepočtené koeficientem množství</t>
  </si>
  <si>
    <t>46</t>
  </si>
  <si>
    <t>767391235</t>
  </si>
  <si>
    <t>Vložení těsnícího nebo větracího prvku do krytiny z tvarovaných plechů</t>
  </si>
  <si>
    <t>-1358386145</t>
  </si>
  <si>
    <t>https://podminky.urs.cz/item/CS_URS_2024_01/767391235</t>
  </si>
  <si>
    <t>47</t>
  </si>
  <si>
    <t>55350290</t>
  </si>
  <si>
    <t>pás větrací hřebene a nároží š 310mm</t>
  </si>
  <si>
    <t>995773374</t>
  </si>
  <si>
    <t>54,8*1,05 'Přepočtené koeficientem množství</t>
  </si>
  <si>
    <t>48</t>
  </si>
  <si>
    <t>998767202</t>
  </si>
  <si>
    <t>Přesun hmot procentní pro zámečnické konstrukce v objektech v přes 6 do 12 m</t>
  </si>
  <si>
    <t>-138199419</t>
  </si>
  <si>
    <t>https://podminky.urs.cz/item/CS_URS_2024_01/998767202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</si>
</sst>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41111121" TargetMode="External" /><Relationship Id="rId2" Type="http://schemas.openxmlformats.org/officeDocument/2006/relationships/hyperlink" Target="https://podminky.urs.cz/item/CS_URS_2024_01/941111221" TargetMode="External" /><Relationship Id="rId3" Type="http://schemas.openxmlformats.org/officeDocument/2006/relationships/hyperlink" Target="https://podminky.urs.cz/item/CS_URS_2024_01/941111821" TargetMode="External" /><Relationship Id="rId4" Type="http://schemas.openxmlformats.org/officeDocument/2006/relationships/hyperlink" Target="https://podminky.urs.cz/item/CS_URS_2024_01/997013112" TargetMode="External" /><Relationship Id="rId5" Type="http://schemas.openxmlformats.org/officeDocument/2006/relationships/hyperlink" Target="https://podminky.urs.cz/item/CS_URS_2024_01/997013501" TargetMode="External" /><Relationship Id="rId6" Type="http://schemas.openxmlformats.org/officeDocument/2006/relationships/hyperlink" Target="https://podminky.urs.cz/item/CS_URS_2024_01/997013509" TargetMode="External" /><Relationship Id="rId7" Type="http://schemas.openxmlformats.org/officeDocument/2006/relationships/hyperlink" Target="https://podminky.urs.cz/item/CS_URS_2024_01/997013811" TargetMode="External" /><Relationship Id="rId8" Type="http://schemas.openxmlformats.org/officeDocument/2006/relationships/hyperlink" Target="https://podminky.urs.cz/item/CS_URS_2024_01/997013814" TargetMode="External" /><Relationship Id="rId9" Type="http://schemas.openxmlformats.org/officeDocument/2006/relationships/hyperlink" Target="https://podminky.urs.cz/item/CS_URS_2024_01/741421833" TargetMode="External" /><Relationship Id="rId10" Type="http://schemas.openxmlformats.org/officeDocument/2006/relationships/hyperlink" Target="https://podminky.urs.cz/item/CS_URS_2024_01/741820001" TargetMode="External" /><Relationship Id="rId11" Type="http://schemas.openxmlformats.org/officeDocument/2006/relationships/hyperlink" Target="https://podminky.urs.cz/item/CS_URS_2024_01/998741202" TargetMode="External" /><Relationship Id="rId12" Type="http://schemas.openxmlformats.org/officeDocument/2006/relationships/hyperlink" Target="https://podminky.urs.cz/item/CS_URS_2024_01/762083121" TargetMode="External" /><Relationship Id="rId13" Type="http://schemas.openxmlformats.org/officeDocument/2006/relationships/hyperlink" Target="https://podminky.urs.cz/item/CS_URS_2024_01/762131124" TargetMode="External" /><Relationship Id="rId14" Type="http://schemas.openxmlformats.org/officeDocument/2006/relationships/hyperlink" Target="https://podminky.urs.cz/item/CS_URS_2024_01/762131811" TargetMode="External" /><Relationship Id="rId15" Type="http://schemas.openxmlformats.org/officeDocument/2006/relationships/hyperlink" Target="https://podminky.urs.cz/item/CS_URS_2024_01/762195000" TargetMode="External" /><Relationship Id="rId16" Type="http://schemas.openxmlformats.org/officeDocument/2006/relationships/hyperlink" Target="https://podminky.urs.cz/item/CS_URS_2024_01/762341210" TargetMode="External" /><Relationship Id="rId17" Type="http://schemas.openxmlformats.org/officeDocument/2006/relationships/hyperlink" Target="https://podminky.urs.cz/item/CS_URS_2024_01/762341811" TargetMode="External" /><Relationship Id="rId18" Type="http://schemas.openxmlformats.org/officeDocument/2006/relationships/hyperlink" Target="https://podminky.urs.cz/item/CS_URS_2024_01/762342214" TargetMode="External" /><Relationship Id="rId19" Type="http://schemas.openxmlformats.org/officeDocument/2006/relationships/hyperlink" Target="https://podminky.urs.cz/item/CS_URS_2024_01/762342511" TargetMode="External" /><Relationship Id="rId20" Type="http://schemas.openxmlformats.org/officeDocument/2006/relationships/hyperlink" Target="https://podminky.urs.cz/item/CS_URS_2024_01/998762202" TargetMode="External" /><Relationship Id="rId21" Type="http://schemas.openxmlformats.org/officeDocument/2006/relationships/hyperlink" Target="https://podminky.urs.cz/item/CS_URS_2024_01/764002801" TargetMode="External" /><Relationship Id="rId22" Type="http://schemas.openxmlformats.org/officeDocument/2006/relationships/hyperlink" Target="https://podminky.urs.cz/item/CS_URS_2024_01/764002811" TargetMode="External" /><Relationship Id="rId23" Type="http://schemas.openxmlformats.org/officeDocument/2006/relationships/hyperlink" Target="https://podminky.urs.cz/item/CS_URS_2024_01/764004801" TargetMode="External" /><Relationship Id="rId24" Type="http://schemas.openxmlformats.org/officeDocument/2006/relationships/hyperlink" Target="https://podminky.urs.cz/item/CS_URS_2024_01/764004861" TargetMode="External" /><Relationship Id="rId25" Type="http://schemas.openxmlformats.org/officeDocument/2006/relationships/hyperlink" Target="https://podminky.urs.cz/item/CS_URS_2024_01/764221408" TargetMode="External" /><Relationship Id="rId26" Type="http://schemas.openxmlformats.org/officeDocument/2006/relationships/hyperlink" Target="https://podminky.urs.cz/item/CS_URS_2024_01/764222404" TargetMode="External" /><Relationship Id="rId27" Type="http://schemas.openxmlformats.org/officeDocument/2006/relationships/hyperlink" Target="https://podminky.urs.cz/item/CS_URS_2024_01/764222434" TargetMode="External" /><Relationship Id="rId28" Type="http://schemas.openxmlformats.org/officeDocument/2006/relationships/hyperlink" Target="https://podminky.urs.cz/item/CS_URS_2024_01/764321413" TargetMode="External" /><Relationship Id="rId29" Type="http://schemas.openxmlformats.org/officeDocument/2006/relationships/hyperlink" Target="https://podminky.urs.cz/item/CS_URS_2024_01/764521404" TargetMode="External" /><Relationship Id="rId30" Type="http://schemas.openxmlformats.org/officeDocument/2006/relationships/hyperlink" Target="https://podminky.urs.cz/item/CS_URS_2024_01/764521444" TargetMode="External" /><Relationship Id="rId31" Type="http://schemas.openxmlformats.org/officeDocument/2006/relationships/hyperlink" Target="https://podminky.urs.cz/item/CS_URS_2024_01/764528422" TargetMode="External" /><Relationship Id="rId32" Type="http://schemas.openxmlformats.org/officeDocument/2006/relationships/hyperlink" Target="https://podminky.urs.cz/item/CS_URS_2024_01/998764202" TargetMode="External" /><Relationship Id="rId33" Type="http://schemas.openxmlformats.org/officeDocument/2006/relationships/hyperlink" Target="https://podminky.urs.cz/item/CS_URS_2024_01/765151801" TargetMode="External" /><Relationship Id="rId34" Type="http://schemas.openxmlformats.org/officeDocument/2006/relationships/hyperlink" Target="https://podminky.urs.cz/item/CS_URS_2024_01/765151805" TargetMode="External" /><Relationship Id="rId35" Type="http://schemas.openxmlformats.org/officeDocument/2006/relationships/hyperlink" Target="https://podminky.urs.cz/item/CS_URS_2024_01/765191001" TargetMode="External" /><Relationship Id="rId36" Type="http://schemas.openxmlformats.org/officeDocument/2006/relationships/hyperlink" Target="https://podminky.urs.cz/item/CS_URS_2024_01/998765202" TargetMode="External" /><Relationship Id="rId37" Type="http://schemas.openxmlformats.org/officeDocument/2006/relationships/hyperlink" Target="https://podminky.urs.cz/item/CS_URS_2024_01/767391207" TargetMode="External" /><Relationship Id="rId38" Type="http://schemas.openxmlformats.org/officeDocument/2006/relationships/hyperlink" Target="https://podminky.urs.cz/item/CS_URS_2024_01/767391235" TargetMode="External" /><Relationship Id="rId39" Type="http://schemas.openxmlformats.org/officeDocument/2006/relationships/hyperlink" Target="https://podminky.urs.cz/item/CS_URS_2024_01/998767202" TargetMode="External" /><Relationship Id="rId4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4.4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06_24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Výměna střešního pláště přístřešku na techniku a přístřešku na posypový materiál v areálu SÚS  Choceň-Běstovice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12. 6. 2024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6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a údržba silnic Pardubického kraje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6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24.6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Střecha přístřešku 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'01 - Střecha přístřešku n...'!P125</f>
        <v>0</v>
      </c>
      <c r="AV95" s="128">
        <f>'01 - Střecha přístřešku n...'!J33</f>
        <v>0</v>
      </c>
      <c r="AW95" s="128">
        <f>'01 - Střecha přístřešku n...'!J34</f>
        <v>0</v>
      </c>
      <c r="AX95" s="128">
        <f>'01 - Střecha přístřešku n...'!J35</f>
        <v>0</v>
      </c>
      <c r="AY95" s="128">
        <f>'01 - Střecha přístřešku n...'!J36</f>
        <v>0</v>
      </c>
      <c r="AZ95" s="128">
        <f>'01 - Střecha přístřešku n...'!F33</f>
        <v>0</v>
      </c>
      <c r="BA95" s="128">
        <f>'01 - Střecha přístřešku n...'!F34</f>
        <v>0</v>
      </c>
      <c r="BB95" s="128">
        <f>'01 - Střecha přístřešku n...'!F35</f>
        <v>0</v>
      </c>
      <c r="BC95" s="128">
        <f>'01 - Střecha přístřešku n...'!F36</f>
        <v>0</v>
      </c>
      <c r="BD95" s="130">
        <f>'01 - Střecha přístřešku n...'!F37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NK0NHS5A4u/iFDR5t2ZpDv147BQJQKSLHHmUY+aU24tp1zLPq0L+06bHocYXswqG6TLgOATirGEBuJxAhOOOmA==" hashValue="Ke65zPMeLwRlXrORewQV6hh+mbRVRqwVObnoqdHcbRZDgFbqW8N/GeihdHe47hf6qrgCedndsIgoAsFvxo7xQA==" algorithmName="SHA-512" password="CF5F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řecha přístřešku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85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7" customHeight="1">
      <c r="B7" s="20"/>
      <c r="E7" s="137" t="str">
        <f>'Rekapitulace stavby'!K6</f>
        <v xml:space="preserve">Výměna střešního pláště přístřešku na techniku a přístřešku na posypový materiál v areálu SÚS  Choceň-Běstovice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1.2" customHeight="1">
      <c r="A9" s="38"/>
      <c r="B9" s="44"/>
      <c r="C9" s="38"/>
      <c r="D9" s="38"/>
      <c r="E9" s="138" t="s">
        <v>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12. 6. 2024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27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32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27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34</v>
      </c>
      <c r="E30" s="38"/>
      <c r="F30" s="38"/>
      <c r="G30" s="38"/>
      <c r="H30" s="38"/>
      <c r="I30" s="38"/>
      <c r="J30" s="14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36</v>
      </c>
      <c r="G32" s="38"/>
      <c r="H32" s="38"/>
      <c r="I32" s="148" t="s">
        <v>35</v>
      </c>
      <c r="J32" s="14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38</v>
      </c>
      <c r="E33" s="136" t="s">
        <v>39</v>
      </c>
      <c r="F33" s="150">
        <f>ROUND((SUM(BE125:BE355)),  2)</f>
        <v>0</v>
      </c>
      <c r="G33" s="38"/>
      <c r="H33" s="38"/>
      <c r="I33" s="151">
        <v>0.20999999999999999</v>
      </c>
      <c r="J33" s="150">
        <f>ROUND(((SUM(BE125:BE355))*I33),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40</v>
      </c>
      <c r="F34" s="150">
        <f>ROUND((SUM(BF125:BF355)),  2)</f>
        <v>0</v>
      </c>
      <c r="G34" s="38"/>
      <c r="H34" s="38"/>
      <c r="I34" s="151">
        <v>0.12</v>
      </c>
      <c r="J34" s="150">
        <f>ROUND(((SUM(BF125:BF355))*I34),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41</v>
      </c>
      <c r="F35" s="150">
        <f>ROUND((SUM(BG125:BG355)),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42</v>
      </c>
      <c r="F36" s="150">
        <f>ROUND((SUM(BH125:BH355)),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43</v>
      </c>
      <c r="F37" s="150">
        <f>ROUND((SUM(BI125:BI355)),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7" customHeight="1">
      <c r="A85" s="38"/>
      <c r="B85" s="39"/>
      <c r="C85" s="40"/>
      <c r="D85" s="40"/>
      <c r="E85" s="170" t="str">
        <f>E7</f>
        <v xml:space="preserve">Výměna střešního pláště přístřešku na techniku a přístřešku na posypový materiál v areálu SÚS  Choceň-Běstovice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1.2" customHeight="1">
      <c r="A87" s="38"/>
      <c r="B87" s="39"/>
      <c r="C87" s="40"/>
      <c r="D87" s="40"/>
      <c r="E87" s="76" t="str">
        <f>E9</f>
        <v>01 - Střecha přístřešku na techniku a přístřešku na posypový materiál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12. 6. 2024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6" customHeight="1">
      <c r="A91" s="38"/>
      <c r="B91" s="39"/>
      <c r="C91" s="32" t="s">
        <v>24</v>
      </c>
      <c r="D91" s="40"/>
      <c r="E91" s="40"/>
      <c r="F91" s="27" t="str">
        <f>E15</f>
        <v>Správa a údržba silnic Pardubického kraje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6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89</v>
      </c>
      <c r="D94" s="172"/>
      <c r="E94" s="172"/>
      <c r="F94" s="172"/>
      <c r="G94" s="172"/>
      <c r="H94" s="172"/>
      <c r="I94" s="172"/>
      <c r="J94" s="173" t="s">
        <v>90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91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J126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94</v>
      </c>
      <c r="E98" s="184"/>
      <c r="F98" s="184"/>
      <c r="G98" s="184"/>
      <c r="H98" s="184"/>
      <c r="I98" s="184"/>
      <c r="J98" s="185">
        <f>J127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95</v>
      </c>
      <c r="E99" s="184"/>
      <c r="F99" s="184"/>
      <c r="G99" s="184"/>
      <c r="H99" s="184"/>
      <c r="I99" s="184"/>
      <c r="J99" s="185">
        <f>J138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5"/>
      <c r="C100" s="176"/>
      <c r="D100" s="177" t="s">
        <v>96</v>
      </c>
      <c r="E100" s="178"/>
      <c r="F100" s="178"/>
      <c r="G100" s="178"/>
      <c r="H100" s="178"/>
      <c r="I100" s="178"/>
      <c r="J100" s="179">
        <f>J150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1"/>
      <c r="C101" s="182"/>
      <c r="D101" s="183" t="s">
        <v>97</v>
      </c>
      <c r="E101" s="184"/>
      <c r="F101" s="184"/>
      <c r="G101" s="184"/>
      <c r="H101" s="184"/>
      <c r="I101" s="184"/>
      <c r="J101" s="185">
        <f>J151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98</v>
      </c>
      <c r="E102" s="184"/>
      <c r="F102" s="184"/>
      <c r="G102" s="184"/>
      <c r="H102" s="184"/>
      <c r="I102" s="184"/>
      <c r="J102" s="185">
        <f>J164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99</v>
      </c>
      <c r="E103" s="184"/>
      <c r="F103" s="184"/>
      <c r="G103" s="184"/>
      <c r="H103" s="184"/>
      <c r="I103" s="184"/>
      <c r="J103" s="185">
        <f>J230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100</v>
      </c>
      <c r="E104" s="184"/>
      <c r="F104" s="184"/>
      <c r="G104" s="184"/>
      <c r="H104" s="184"/>
      <c r="I104" s="184"/>
      <c r="J104" s="185">
        <f>J307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101</v>
      </c>
      <c r="E105" s="184"/>
      <c r="F105" s="184"/>
      <c r="G105" s="184"/>
      <c r="H105" s="184"/>
      <c r="I105" s="184"/>
      <c r="J105" s="185">
        <f>J335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7" customHeight="1">
      <c r="A115" s="38"/>
      <c r="B115" s="39"/>
      <c r="C115" s="40"/>
      <c r="D115" s="40"/>
      <c r="E115" s="170" t="str">
        <f>E7</f>
        <v xml:space="preserve">Výměna střešního pláště přístřešku na techniku a přístřešku na posypový materiál v areálu SÚS  Choceň-Běstovice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31.2" customHeight="1">
      <c r="A117" s="38"/>
      <c r="B117" s="39"/>
      <c r="C117" s="40"/>
      <c r="D117" s="40"/>
      <c r="E117" s="76" t="str">
        <f>E9</f>
        <v>01 - Střecha přístřešku na techniku a přístřešku na posypový materiál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12. 6. 2024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6" customHeight="1">
      <c r="A121" s="38"/>
      <c r="B121" s="39"/>
      <c r="C121" s="32" t="s">
        <v>24</v>
      </c>
      <c r="D121" s="40"/>
      <c r="E121" s="40"/>
      <c r="F121" s="27" t="str">
        <f>E15</f>
        <v>Správa a údržba silnic Pardubického kraje</v>
      </c>
      <c r="G121" s="40"/>
      <c r="H121" s="40"/>
      <c r="I121" s="32" t="s">
        <v>30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6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32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87"/>
      <c r="B124" s="188"/>
      <c r="C124" s="189" t="s">
        <v>103</v>
      </c>
      <c r="D124" s="190" t="s">
        <v>59</v>
      </c>
      <c r="E124" s="190" t="s">
        <v>55</v>
      </c>
      <c r="F124" s="190" t="s">
        <v>56</v>
      </c>
      <c r="G124" s="190" t="s">
        <v>104</v>
      </c>
      <c r="H124" s="190" t="s">
        <v>105</v>
      </c>
      <c r="I124" s="190" t="s">
        <v>106</v>
      </c>
      <c r="J124" s="191" t="s">
        <v>90</v>
      </c>
      <c r="K124" s="192" t="s">
        <v>107</v>
      </c>
      <c r="L124" s="193"/>
      <c r="M124" s="100" t="s">
        <v>1</v>
      </c>
      <c r="N124" s="101" t="s">
        <v>38</v>
      </c>
      <c r="O124" s="101" t="s">
        <v>108</v>
      </c>
      <c r="P124" s="101" t="s">
        <v>109</v>
      </c>
      <c r="Q124" s="101" t="s">
        <v>110</v>
      </c>
      <c r="R124" s="101" t="s">
        <v>111</v>
      </c>
      <c r="S124" s="101" t="s">
        <v>112</v>
      </c>
      <c r="T124" s="102" t="s">
        <v>113</v>
      </c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</row>
    <row r="125" s="2" customFormat="1" ht="22.8" customHeight="1">
      <c r="A125" s="38"/>
      <c r="B125" s="39"/>
      <c r="C125" s="107" t="s">
        <v>114</v>
      </c>
      <c r="D125" s="40"/>
      <c r="E125" s="40"/>
      <c r="F125" s="40"/>
      <c r="G125" s="40"/>
      <c r="H125" s="40"/>
      <c r="I125" s="40"/>
      <c r="J125" s="194">
        <f>BK125</f>
        <v>0</v>
      </c>
      <c r="K125" s="40"/>
      <c r="L125" s="44"/>
      <c r="M125" s="103"/>
      <c r="N125" s="195"/>
      <c r="O125" s="104"/>
      <c r="P125" s="196">
        <f>P126+P150</f>
        <v>0</v>
      </c>
      <c r="Q125" s="104"/>
      <c r="R125" s="196">
        <f>R126+R150</f>
        <v>8.8211295700000001</v>
      </c>
      <c r="S125" s="104"/>
      <c r="T125" s="197">
        <f>T126+T150</f>
        <v>9.6549294999999997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73</v>
      </c>
      <c r="AU125" s="17" t="s">
        <v>92</v>
      </c>
      <c r="BK125" s="198">
        <f>BK126+BK150</f>
        <v>0</v>
      </c>
    </row>
    <row r="126" s="12" customFormat="1" ht="25.92" customHeight="1">
      <c r="A126" s="12"/>
      <c r="B126" s="199"/>
      <c r="C126" s="200"/>
      <c r="D126" s="201" t="s">
        <v>73</v>
      </c>
      <c r="E126" s="202" t="s">
        <v>115</v>
      </c>
      <c r="F126" s="202" t="s">
        <v>116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P127+P138</f>
        <v>0</v>
      </c>
      <c r="Q126" s="207"/>
      <c r="R126" s="208">
        <f>R127+R138</f>
        <v>0</v>
      </c>
      <c r="S126" s="207"/>
      <c r="T126" s="209">
        <f>T127+T138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82</v>
      </c>
      <c r="AT126" s="211" t="s">
        <v>73</v>
      </c>
      <c r="AU126" s="211" t="s">
        <v>74</v>
      </c>
      <c r="AY126" s="210" t="s">
        <v>117</v>
      </c>
      <c r="BK126" s="212">
        <f>BK127+BK138</f>
        <v>0</v>
      </c>
    </row>
    <row r="127" s="12" customFormat="1" ht="22.8" customHeight="1">
      <c r="A127" s="12"/>
      <c r="B127" s="199"/>
      <c r="C127" s="200"/>
      <c r="D127" s="201" t="s">
        <v>73</v>
      </c>
      <c r="E127" s="213" t="s">
        <v>118</v>
      </c>
      <c r="F127" s="213" t="s">
        <v>119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SUM(P128:P137)</f>
        <v>0</v>
      </c>
      <c r="Q127" s="207"/>
      <c r="R127" s="208">
        <f>SUM(R128:R137)</f>
        <v>0</v>
      </c>
      <c r="S127" s="207"/>
      <c r="T127" s="209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82</v>
      </c>
      <c r="AT127" s="211" t="s">
        <v>73</v>
      </c>
      <c r="AU127" s="211" t="s">
        <v>82</v>
      </c>
      <c r="AY127" s="210" t="s">
        <v>117</v>
      </c>
      <c r="BK127" s="212">
        <f>SUM(BK128:BK137)</f>
        <v>0</v>
      </c>
    </row>
    <row r="128" s="2" customFormat="1" ht="30" customHeight="1">
      <c r="A128" s="38"/>
      <c r="B128" s="39"/>
      <c r="C128" s="215" t="s">
        <v>82</v>
      </c>
      <c r="D128" s="215" t="s">
        <v>120</v>
      </c>
      <c r="E128" s="216" t="s">
        <v>121</v>
      </c>
      <c r="F128" s="217" t="s">
        <v>122</v>
      </c>
      <c r="G128" s="218" t="s">
        <v>123</v>
      </c>
      <c r="H128" s="219">
        <v>634</v>
      </c>
      <c r="I128" s="220"/>
      <c r="J128" s="221">
        <f>ROUND(I128*H128,2)</f>
        <v>0</v>
      </c>
      <c r="K128" s="222"/>
      <c r="L128" s="44"/>
      <c r="M128" s="223" t="s">
        <v>1</v>
      </c>
      <c r="N128" s="224" t="s">
        <v>39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124</v>
      </c>
      <c r="AT128" s="227" t="s">
        <v>120</v>
      </c>
      <c r="AU128" s="227" t="s">
        <v>84</v>
      </c>
      <c r="AY128" s="17" t="s">
        <v>117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82</v>
      </c>
      <c r="BK128" s="228">
        <f>ROUND(I128*H128,2)</f>
        <v>0</v>
      </c>
      <c r="BL128" s="17" t="s">
        <v>124</v>
      </c>
      <c r="BM128" s="227" t="s">
        <v>125</v>
      </c>
    </row>
    <row r="129" s="2" customFormat="1">
      <c r="A129" s="38"/>
      <c r="B129" s="39"/>
      <c r="C129" s="40"/>
      <c r="D129" s="229" t="s">
        <v>126</v>
      </c>
      <c r="E129" s="40"/>
      <c r="F129" s="230" t="s">
        <v>127</v>
      </c>
      <c r="G129" s="40"/>
      <c r="H129" s="40"/>
      <c r="I129" s="231"/>
      <c r="J129" s="40"/>
      <c r="K129" s="40"/>
      <c r="L129" s="44"/>
      <c r="M129" s="232"/>
      <c r="N129" s="23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126</v>
      </c>
      <c r="AU129" s="17" t="s">
        <v>84</v>
      </c>
    </row>
    <row r="130" s="13" customFormat="1">
      <c r="A130" s="13"/>
      <c r="B130" s="234"/>
      <c r="C130" s="235"/>
      <c r="D130" s="236" t="s">
        <v>128</v>
      </c>
      <c r="E130" s="237" t="s">
        <v>1</v>
      </c>
      <c r="F130" s="238" t="s">
        <v>129</v>
      </c>
      <c r="G130" s="235"/>
      <c r="H130" s="237" t="s">
        <v>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128</v>
      </c>
      <c r="AU130" s="244" t="s">
        <v>84</v>
      </c>
      <c r="AV130" s="13" t="s">
        <v>82</v>
      </c>
      <c r="AW130" s="13" t="s">
        <v>31</v>
      </c>
      <c r="AX130" s="13" t="s">
        <v>74</v>
      </c>
      <c r="AY130" s="244" t="s">
        <v>117</v>
      </c>
    </row>
    <row r="131" s="14" customFormat="1">
      <c r="A131" s="14"/>
      <c r="B131" s="245"/>
      <c r="C131" s="246"/>
      <c r="D131" s="236" t="s">
        <v>128</v>
      </c>
      <c r="E131" s="247" t="s">
        <v>1</v>
      </c>
      <c r="F131" s="248" t="s">
        <v>130</v>
      </c>
      <c r="G131" s="246"/>
      <c r="H131" s="249">
        <v>634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128</v>
      </c>
      <c r="AU131" s="255" t="s">
        <v>84</v>
      </c>
      <c r="AV131" s="14" t="s">
        <v>84</v>
      </c>
      <c r="AW131" s="14" t="s">
        <v>31</v>
      </c>
      <c r="AX131" s="14" t="s">
        <v>74</v>
      </c>
      <c r="AY131" s="255" t="s">
        <v>117</v>
      </c>
    </row>
    <row r="132" s="15" customFormat="1">
      <c r="A132" s="15"/>
      <c r="B132" s="256"/>
      <c r="C132" s="257"/>
      <c r="D132" s="236" t="s">
        <v>128</v>
      </c>
      <c r="E132" s="258" t="s">
        <v>1</v>
      </c>
      <c r="F132" s="259" t="s">
        <v>131</v>
      </c>
      <c r="G132" s="257"/>
      <c r="H132" s="260">
        <v>634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6" t="s">
        <v>128</v>
      </c>
      <c r="AU132" s="266" t="s">
        <v>84</v>
      </c>
      <c r="AV132" s="15" t="s">
        <v>124</v>
      </c>
      <c r="AW132" s="15" t="s">
        <v>31</v>
      </c>
      <c r="AX132" s="15" t="s">
        <v>82</v>
      </c>
      <c r="AY132" s="266" t="s">
        <v>117</v>
      </c>
    </row>
    <row r="133" s="2" customFormat="1" ht="34.8" customHeight="1">
      <c r="A133" s="38"/>
      <c r="B133" s="39"/>
      <c r="C133" s="215" t="s">
        <v>84</v>
      </c>
      <c r="D133" s="215" t="s">
        <v>120</v>
      </c>
      <c r="E133" s="216" t="s">
        <v>132</v>
      </c>
      <c r="F133" s="217" t="s">
        <v>133</v>
      </c>
      <c r="G133" s="218" t="s">
        <v>123</v>
      </c>
      <c r="H133" s="219">
        <v>19020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39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124</v>
      </c>
      <c r="AT133" s="227" t="s">
        <v>120</v>
      </c>
      <c r="AU133" s="227" t="s">
        <v>84</v>
      </c>
      <c r="AY133" s="17" t="s">
        <v>117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82</v>
      </c>
      <c r="BK133" s="228">
        <f>ROUND(I133*H133,2)</f>
        <v>0</v>
      </c>
      <c r="BL133" s="17" t="s">
        <v>124</v>
      </c>
      <c r="BM133" s="227" t="s">
        <v>134</v>
      </c>
    </row>
    <row r="134" s="2" customFormat="1">
      <c r="A134" s="38"/>
      <c r="B134" s="39"/>
      <c r="C134" s="40"/>
      <c r="D134" s="229" t="s">
        <v>126</v>
      </c>
      <c r="E134" s="40"/>
      <c r="F134" s="230" t="s">
        <v>135</v>
      </c>
      <c r="G134" s="40"/>
      <c r="H134" s="40"/>
      <c r="I134" s="231"/>
      <c r="J134" s="40"/>
      <c r="K134" s="40"/>
      <c r="L134" s="44"/>
      <c r="M134" s="232"/>
      <c r="N134" s="23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126</v>
      </c>
      <c r="AU134" s="17" t="s">
        <v>84</v>
      </c>
    </row>
    <row r="135" s="14" customFormat="1">
      <c r="A135" s="14"/>
      <c r="B135" s="245"/>
      <c r="C135" s="246"/>
      <c r="D135" s="236" t="s">
        <v>128</v>
      </c>
      <c r="E135" s="246"/>
      <c r="F135" s="248" t="s">
        <v>136</v>
      </c>
      <c r="G135" s="246"/>
      <c r="H135" s="249">
        <v>19020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128</v>
      </c>
      <c r="AU135" s="255" t="s">
        <v>84</v>
      </c>
      <c r="AV135" s="14" t="s">
        <v>84</v>
      </c>
      <c r="AW135" s="14" t="s">
        <v>4</v>
      </c>
      <c r="AX135" s="14" t="s">
        <v>82</v>
      </c>
      <c r="AY135" s="255" t="s">
        <v>117</v>
      </c>
    </row>
    <row r="136" s="2" customFormat="1" ht="34.8" customHeight="1">
      <c r="A136" s="38"/>
      <c r="B136" s="39"/>
      <c r="C136" s="215" t="s">
        <v>137</v>
      </c>
      <c r="D136" s="215" t="s">
        <v>120</v>
      </c>
      <c r="E136" s="216" t="s">
        <v>138</v>
      </c>
      <c r="F136" s="217" t="s">
        <v>139</v>
      </c>
      <c r="G136" s="218" t="s">
        <v>123</v>
      </c>
      <c r="H136" s="219">
        <v>634</v>
      </c>
      <c r="I136" s="220"/>
      <c r="J136" s="221">
        <f>ROUND(I136*H136,2)</f>
        <v>0</v>
      </c>
      <c r="K136" s="222"/>
      <c r="L136" s="44"/>
      <c r="M136" s="223" t="s">
        <v>1</v>
      </c>
      <c r="N136" s="224" t="s">
        <v>39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124</v>
      </c>
      <c r="AT136" s="227" t="s">
        <v>120</v>
      </c>
      <c r="AU136" s="227" t="s">
        <v>84</v>
      </c>
      <c r="AY136" s="17" t="s">
        <v>117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82</v>
      </c>
      <c r="BK136" s="228">
        <f>ROUND(I136*H136,2)</f>
        <v>0</v>
      </c>
      <c r="BL136" s="17" t="s">
        <v>124</v>
      </c>
      <c r="BM136" s="227" t="s">
        <v>140</v>
      </c>
    </row>
    <row r="137" s="2" customFormat="1">
      <c r="A137" s="38"/>
      <c r="B137" s="39"/>
      <c r="C137" s="40"/>
      <c r="D137" s="229" t="s">
        <v>126</v>
      </c>
      <c r="E137" s="40"/>
      <c r="F137" s="230" t="s">
        <v>141</v>
      </c>
      <c r="G137" s="40"/>
      <c r="H137" s="40"/>
      <c r="I137" s="231"/>
      <c r="J137" s="40"/>
      <c r="K137" s="40"/>
      <c r="L137" s="44"/>
      <c r="M137" s="232"/>
      <c r="N137" s="23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126</v>
      </c>
      <c r="AU137" s="17" t="s">
        <v>84</v>
      </c>
    </row>
    <row r="138" s="12" customFormat="1" ht="22.8" customHeight="1">
      <c r="A138" s="12"/>
      <c r="B138" s="199"/>
      <c r="C138" s="200"/>
      <c r="D138" s="201" t="s">
        <v>73</v>
      </c>
      <c r="E138" s="213" t="s">
        <v>142</v>
      </c>
      <c r="F138" s="213" t="s">
        <v>143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SUM(P139:P149)</f>
        <v>0</v>
      </c>
      <c r="Q138" s="207"/>
      <c r="R138" s="208">
        <f>SUM(R139:R149)</f>
        <v>0</v>
      </c>
      <c r="S138" s="207"/>
      <c r="T138" s="209">
        <f>SUM(T139:T149)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82</v>
      </c>
      <c r="AT138" s="211" t="s">
        <v>73</v>
      </c>
      <c r="AU138" s="211" t="s">
        <v>82</v>
      </c>
      <c r="AY138" s="210" t="s">
        <v>117</v>
      </c>
      <c r="BK138" s="212">
        <f>SUM(BK139:BK149)</f>
        <v>0</v>
      </c>
    </row>
    <row r="139" s="2" customFormat="1" ht="22.2" customHeight="1">
      <c r="A139" s="38"/>
      <c r="B139" s="39"/>
      <c r="C139" s="215" t="s">
        <v>124</v>
      </c>
      <c r="D139" s="215" t="s">
        <v>120</v>
      </c>
      <c r="E139" s="216" t="s">
        <v>144</v>
      </c>
      <c r="F139" s="217" t="s">
        <v>145</v>
      </c>
      <c r="G139" s="218" t="s">
        <v>146</v>
      </c>
      <c r="H139" s="219">
        <v>9.6549999999999994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39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124</v>
      </c>
      <c r="AT139" s="227" t="s">
        <v>120</v>
      </c>
      <c r="AU139" s="227" t="s">
        <v>84</v>
      </c>
      <c r="AY139" s="17" t="s">
        <v>117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82</v>
      </c>
      <c r="BK139" s="228">
        <f>ROUND(I139*H139,2)</f>
        <v>0</v>
      </c>
      <c r="BL139" s="17" t="s">
        <v>124</v>
      </c>
      <c r="BM139" s="227" t="s">
        <v>147</v>
      </c>
    </row>
    <row r="140" s="2" customFormat="1">
      <c r="A140" s="38"/>
      <c r="B140" s="39"/>
      <c r="C140" s="40"/>
      <c r="D140" s="229" t="s">
        <v>126</v>
      </c>
      <c r="E140" s="40"/>
      <c r="F140" s="230" t="s">
        <v>148</v>
      </c>
      <c r="G140" s="40"/>
      <c r="H140" s="40"/>
      <c r="I140" s="231"/>
      <c r="J140" s="40"/>
      <c r="K140" s="40"/>
      <c r="L140" s="44"/>
      <c r="M140" s="232"/>
      <c r="N140" s="23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126</v>
      </c>
      <c r="AU140" s="17" t="s">
        <v>84</v>
      </c>
    </row>
    <row r="141" s="2" customFormat="1" ht="22.2" customHeight="1">
      <c r="A141" s="38"/>
      <c r="B141" s="39"/>
      <c r="C141" s="215" t="s">
        <v>149</v>
      </c>
      <c r="D141" s="215" t="s">
        <v>120</v>
      </c>
      <c r="E141" s="216" t="s">
        <v>150</v>
      </c>
      <c r="F141" s="217" t="s">
        <v>151</v>
      </c>
      <c r="G141" s="218" t="s">
        <v>146</v>
      </c>
      <c r="H141" s="219">
        <v>9.6549999999999994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39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124</v>
      </c>
      <c r="AT141" s="227" t="s">
        <v>120</v>
      </c>
      <c r="AU141" s="227" t="s">
        <v>84</v>
      </c>
      <c r="AY141" s="17" t="s">
        <v>117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82</v>
      </c>
      <c r="BK141" s="228">
        <f>ROUND(I141*H141,2)</f>
        <v>0</v>
      </c>
      <c r="BL141" s="17" t="s">
        <v>124</v>
      </c>
      <c r="BM141" s="227" t="s">
        <v>152</v>
      </c>
    </row>
    <row r="142" s="2" customFormat="1">
      <c r="A142" s="38"/>
      <c r="B142" s="39"/>
      <c r="C142" s="40"/>
      <c r="D142" s="229" t="s">
        <v>126</v>
      </c>
      <c r="E142" s="40"/>
      <c r="F142" s="230" t="s">
        <v>153</v>
      </c>
      <c r="G142" s="40"/>
      <c r="H142" s="40"/>
      <c r="I142" s="231"/>
      <c r="J142" s="40"/>
      <c r="K142" s="40"/>
      <c r="L142" s="44"/>
      <c r="M142" s="232"/>
      <c r="N142" s="23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126</v>
      </c>
      <c r="AU142" s="17" t="s">
        <v>84</v>
      </c>
    </row>
    <row r="143" s="2" customFormat="1" ht="22.2" customHeight="1">
      <c r="A143" s="38"/>
      <c r="B143" s="39"/>
      <c r="C143" s="215" t="s">
        <v>154</v>
      </c>
      <c r="D143" s="215" t="s">
        <v>120</v>
      </c>
      <c r="E143" s="216" t="s">
        <v>155</v>
      </c>
      <c r="F143" s="217" t="s">
        <v>156</v>
      </c>
      <c r="G143" s="218" t="s">
        <v>146</v>
      </c>
      <c r="H143" s="219">
        <v>86.894999999999996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39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124</v>
      </c>
      <c r="AT143" s="227" t="s">
        <v>120</v>
      </c>
      <c r="AU143" s="227" t="s">
        <v>84</v>
      </c>
      <c r="AY143" s="17" t="s">
        <v>117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82</v>
      </c>
      <c r="BK143" s="228">
        <f>ROUND(I143*H143,2)</f>
        <v>0</v>
      </c>
      <c r="BL143" s="17" t="s">
        <v>124</v>
      </c>
      <c r="BM143" s="227" t="s">
        <v>157</v>
      </c>
    </row>
    <row r="144" s="2" customFormat="1">
      <c r="A144" s="38"/>
      <c r="B144" s="39"/>
      <c r="C144" s="40"/>
      <c r="D144" s="229" t="s">
        <v>126</v>
      </c>
      <c r="E144" s="40"/>
      <c r="F144" s="230" t="s">
        <v>158</v>
      </c>
      <c r="G144" s="40"/>
      <c r="H144" s="40"/>
      <c r="I144" s="231"/>
      <c r="J144" s="40"/>
      <c r="K144" s="40"/>
      <c r="L144" s="44"/>
      <c r="M144" s="232"/>
      <c r="N144" s="23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126</v>
      </c>
      <c r="AU144" s="17" t="s">
        <v>84</v>
      </c>
    </row>
    <row r="145" s="14" customFormat="1">
      <c r="A145" s="14"/>
      <c r="B145" s="245"/>
      <c r="C145" s="246"/>
      <c r="D145" s="236" t="s">
        <v>128</v>
      </c>
      <c r="E145" s="246"/>
      <c r="F145" s="248" t="s">
        <v>159</v>
      </c>
      <c r="G145" s="246"/>
      <c r="H145" s="249">
        <v>86.894999999999996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128</v>
      </c>
      <c r="AU145" s="255" t="s">
        <v>84</v>
      </c>
      <c r="AV145" s="14" t="s">
        <v>84</v>
      </c>
      <c r="AW145" s="14" t="s">
        <v>4</v>
      </c>
      <c r="AX145" s="14" t="s">
        <v>82</v>
      </c>
      <c r="AY145" s="255" t="s">
        <v>117</v>
      </c>
    </row>
    <row r="146" s="2" customFormat="1" ht="30" customHeight="1">
      <c r="A146" s="38"/>
      <c r="B146" s="39"/>
      <c r="C146" s="215" t="s">
        <v>160</v>
      </c>
      <c r="D146" s="215" t="s">
        <v>120</v>
      </c>
      <c r="E146" s="216" t="s">
        <v>161</v>
      </c>
      <c r="F146" s="217" t="s">
        <v>162</v>
      </c>
      <c r="G146" s="218" t="s">
        <v>146</v>
      </c>
      <c r="H146" s="219">
        <v>1.1950000000000001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39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124</v>
      </c>
      <c r="AT146" s="227" t="s">
        <v>120</v>
      </c>
      <c r="AU146" s="227" t="s">
        <v>84</v>
      </c>
      <c r="AY146" s="17" t="s">
        <v>117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82</v>
      </c>
      <c r="BK146" s="228">
        <f>ROUND(I146*H146,2)</f>
        <v>0</v>
      </c>
      <c r="BL146" s="17" t="s">
        <v>124</v>
      </c>
      <c r="BM146" s="227" t="s">
        <v>163</v>
      </c>
    </row>
    <row r="147" s="2" customFormat="1">
      <c r="A147" s="38"/>
      <c r="B147" s="39"/>
      <c r="C147" s="40"/>
      <c r="D147" s="229" t="s">
        <v>126</v>
      </c>
      <c r="E147" s="40"/>
      <c r="F147" s="230" t="s">
        <v>164</v>
      </c>
      <c r="G147" s="40"/>
      <c r="H147" s="40"/>
      <c r="I147" s="231"/>
      <c r="J147" s="40"/>
      <c r="K147" s="40"/>
      <c r="L147" s="44"/>
      <c r="M147" s="232"/>
      <c r="N147" s="23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126</v>
      </c>
      <c r="AU147" s="17" t="s">
        <v>84</v>
      </c>
    </row>
    <row r="148" s="2" customFormat="1" ht="22.2" customHeight="1">
      <c r="A148" s="38"/>
      <c r="B148" s="39"/>
      <c r="C148" s="215" t="s">
        <v>165</v>
      </c>
      <c r="D148" s="215" t="s">
        <v>120</v>
      </c>
      <c r="E148" s="216" t="s">
        <v>166</v>
      </c>
      <c r="F148" s="217" t="s">
        <v>167</v>
      </c>
      <c r="G148" s="218" t="s">
        <v>146</v>
      </c>
      <c r="H148" s="219">
        <v>7.5940000000000003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39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124</v>
      </c>
      <c r="AT148" s="227" t="s">
        <v>120</v>
      </c>
      <c r="AU148" s="227" t="s">
        <v>84</v>
      </c>
      <c r="AY148" s="17" t="s">
        <v>117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82</v>
      </c>
      <c r="BK148" s="228">
        <f>ROUND(I148*H148,2)</f>
        <v>0</v>
      </c>
      <c r="BL148" s="17" t="s">
        <v>124</v>
      </c>
      <c r="BM148" s="227" t="s">
        <v>168</v>
      </c>
    </row>
    <row r="149" s="2" customFormat="1">
      <c r="A149" s="38"/>
      <c r="B149" s="39"/>
      <c r="C149" s="40"/>
      <c r="D149" s="229" t="s">
        <v>126</v>
      </c>
      <c r="E149" s="40"/>
      <c r="F149" s="230" t="s">
        <v>169</v>
      </c>
      <c r="G149" s="40"/>
      <c r="H149" s="40"/>
      <c r="I149" s="231"/>
      <c r="J149" s="40"/>
      <c r="K149" s="40"/>
      <c r="L149" s="44"/>
      <c r="M149" s="232"/>
      <c r="N149" s="23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126</v>
      </c>
      <c r="AU149" s="17" t="s">
        <v>84</v>
      </c>
    </row>
    <row r="150" s="12" customFormat="1" ht="25.92" customHeight="1">
      <c r="A150" s="12"/>
      <c r="B150" s="199"/>
      <c r="C150" s="200"/>
      <c r="D150" s="201" t="s">
        <v>73</v>
      </c>
      <c r="E150" s="202" t="s">
        <v>170</v>
      </c>
      <c r="F150" s="202" t="s">
        <v>171</v>
      </c>
      <c r="G150" s="200"/>
      <c r="H150" s="200"/>
      <c r="I150" s="203"/>
      <c r="J150" s="204">
        <f>BK150</f>
        <v>0</v>
      </c>
      <c r="K150" s="200"/>
      <c r="L150" s="205"/>
      <c r="M150" s="206"/>
      <c r="N150" s="207"/>
      <c r="O150" s="207"/>
      <c r="P150" s="208">
        <f>P151+P164+P230+P307+P335</f>
        <v>0</v>
      </c>
      <c r="Q150" s="207"/>
      <c r="R150" s="208">
        <f>R151+R164+R230+R307+R335</f>
        <v>8.8211295700000001</v>
      </c>
      <c r="S150" s="207"/>
      <c r="T150" s="209">
        <f>T151+T164+T230+T307+T335</f>
        <v>9.6549294999999997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84</v>
      </c>
      <c r="AT150" s="211" t="s">
        <v>73</v>
      </c>
      <c r="AU150" s="211" t="s">
        <v>74</v>
      </c>
      <c r="AY150" s="210" t="s">
        <v>117</v>
      </c>
      <c r="BK150" s="212">
        <f>BK151+BK164+BK230+BK307+BK335</f>
        <v>0</v>
      </c>
    </row>
    <row r="151" s="12" customFormat="1" ht="22.8" customHeight="1">
      <c r="A151" s="12"/>
      <c r="B151" s="199"/>
      <c r="C151" s="200"/>
      <c r="D151" s="201" t="s">
        <v>73</v>
      </c>
      <c r="E151" s="213" t="s">
        <v>172</v>
      </c>
      <c r="F151" s="213" t="s">
        <v>173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SUM(P152:P163)</f>
        <v>0</v>
      </c>
      <c r="Q151" s="207"/>
      <c r="R151" s="208">
        <f>SUM(R152:R163)</f>
        <v>0</v>
      </c>
      <c r="S151" s="207"/>
      <c r="T151" s="209">
        <f>SUM(T152:T163)</f>
        <v>0.089156000000000013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84</v>
      </c>
      <c r="AT151" s="211" t="s">
        <v>73</v>
      </c>
      <c r="AU151" s="211" t="s">
        <v>82</v>
      </c>
      <c r="AY151" s="210" t="s">
        <v>117</v>
      </c>
      <c r="BK151" s="212">
        <f>SUM(BK152:BK163)</f>
        <v>0</v>
      </c>
    </row>
    <row r="152" s="2" customFormat="1" ht="30" customHeight="1">
      <c r="A152" s="38"/>
      <c r="B152" s="39"/>
      <c r="C152" s="215" t="s">
        <v>118</v>
      </c>
      <c r="D152" s="215" t="s">
        <v>120</v>
      </c>
      <c r="E152" s="216" t="s">
        <v>174</v>
      </c>
      <c r="F152" s="217" t="s">
        <v>175</v>
      </c>
      <c r="G152" s="218" t="s">
        <v>176</v>
      </c>
      <c r="H152" s="219">
        <v>143.80000000000001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39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177</v>
      </c>
      <c r="AT152" s="227" t="s">
        <v>120</v>
      </c>
      <c r="AU152" s="227" t="s">
        <v>84</v>
      </c>
      <c r="AY152" s="17" t="s">
        <v>117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82</v>
      </c>
      <c r="BK152" s="228">
        <f>ROUND(I152*H152,2)</f>
        <v>0</v>
      </c>
      <c r="BL152" s="17" t="s">
        <v>177</v>
      </c>
      <c r="BM152" s="227" t="s">
        <v>178</v>
      </c>
    </row>
    <row r="153" s="2" customFormat="1" ht="22.2" customHeight="1">
      <c r="A153" s="38"/>
      <c r="B153" s="39"/>
      <c r="C153" s="215" t="s">
        <v>179</v>
      </c>
      <c r="D153" s="215" t="s">
        <v>120</v>
      </c>
      <c r="E153" s="216" t="s">
        <v>180</v>
      </c>
      <c r="F153" s="217" t="s">
        <v>181</v>
      </c>
      <c r="G153" s="218" t="s">
        <v>176</v>
      </c>
      <c r="H153" s="219">
        <v>143.80000000000001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39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0.00062</v>
      </c>
      <c r="T153" s="226">
        <f>S153*H153</f>
        <v>0.089156000000000013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177</v>
      </c>
      <c r="AT153" s="227" t="s">
        <v>120</v>
      </c>
      <c r="AU153" s="227" t="s">
        <v>84</v>
      </c>
      <c r="AY153" s="17" t="s">
        <v>117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82</v>
      </c>
      <c r="BK153" s="228">
        <f>ROUND(I153*H153,2)</f>
        <v>0</v>
      </c>
      <c r="BL153" s="17" t="s">
        <v>177</v>
      </c>
      <c r="BM153" s="227" t="s">
        <v>182</v>
      </c>
    </row>
    <row r="154" s="2" customFormat="1">
      <c r="A154" s="38"/>
      <c r="B154" s="39"/>
      <c r="C154" s="40"/>
      <c r="D154" s="229" t="s">
        <v>126</v>
      </c>
      <c r="E154" s="40"/>
      <c r="F154" s="230" t="s">
        <v>183</v>
      </c>
      <c r="G154" s="40"/>
      <c r="H154" s="40"/>
      <c r="I154" s="231"/>
      <c r="J154" s="40"/>
      <c r="K154" s="40"/>
      <c r="L154" s="44"/>
      <c r="M154" s="232"/>
      <c r="N154" s="23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126</v>
      </c>
      <c r="AU154" s="17" t="s">
        <v>84</v>
      </c>
    </row>
    <row r="155" s="13" customFormat="1">
      <c r="A155" s="13"/>
      <c r="B155" s="234"/>
      <c r="C155" s="235"/>
      <c r="D155" s="236" t="s">
        <v>128</v>
      </c>
      <c r="E155" s="237" t="s">
        <v>1</v>
      </c>
      <c r="F155" s="238" t="s">
        <v>184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128</v>
      </c>
      <c r="AU155" s="244" t="s">
        <v>84</v>
      </c>
      <c r="AV155" s="13" t="s">
        <v>82</v>
      </c>
      <c r="AW155" s="13" t="s">
        <v>31</v>
      </c>
      <c r="AX155" s="13" t="s">
        <v>74</v>
      </c>
      <c r="AY155" s="244" t="s">
        <v>117</v>
      </c>
    </row>
    <row r="156" s="14" customFormat="1">
      <c r="A156" s="14"/>
      <c r="B156" s="245"/>
      <c r="C156" s="246"/>
      <c r="D156" s="236" t="s">
        <v>128</v>
      </c>
      <c r="E156" s="247" t="s">
        <v>1</v>
      </c>
      <c r="F156" s="248" t="s">
        <v>185</v>
      </c>
      <c r="G156" s="246"/>
      <c r="H156" s="249">
        <v>54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128</v>
      </c>
      <c r="AU156" s="255" t="s">
        <v>84</v>
      </c>
      <c r="AV156" s="14" t="s">
        <v>84</v>
      </c>
      <c r="AW156" s="14" t="s">
        <v>31</v>
      </c>
      <c r="AX156" s="14" t="s">
        <v>74</v>
      </c>
      <c r="AY156" s="255" t="s">
        <v>117</v>
      </c>
    </row>
    <row r="157" s="13" customFormat="1">
      <c r="A157" s="13"/>
      <c r="B157" s="234"/>
      <c r="C157" s="235"/>
      <c r="D157" s="236" t="s">
        <v>128</v>
      </c>
      <c r="E157" s="237" t="s">
        <v>1</v>
      </c>
      <c r="F157" s="238" t="s">
        <v>186</v>
      </c>
      <c r="G157" s="235"/>
      <c r="H157" s="237" t="s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128</v>
      </c>
      <c r="AU157" s="244" t="s">
        <v>84</v>
      </c>
      <c r="AV157" s="13" t="s">
        <v>82</v>
      </c>
      <c r="AW157" s="13" t="s">
        <v>31</v>
      </c>
      <c r="AX157" s="13" t="s">
        <v>74</v>
      </c>
      <c r="AY157" s="244" t="s">
        <v>117</v>
      </c>
    </row>
    <row r="158" s="14" customFormat="1">
      <c r="A158" s="14"/>
      <c r="B158" s="245"/>
      <c r="C158" s="246"/>
      <c r="D158" s="236" t="s">
        <v>128</v>
      </c>
      <c r="E158" s="247" t="s">
        <v>1</v>
      </c>
      <c r="F158" s="248" t="s">
        <v>187</v>
      </c>
      <c r="G158" s="246"/>
      <c r="H158" s="249">
        <v>89.799999999999997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128</v>
      </c>
      <c r="AU158" s="255" t="s">
        <v>84</v>
      </c>
      <c r="AV158" s="14" t="s">
        <v>84</v>
      </c>
      <c r="AW158" s="14" t="s">
        <v>31</v>
      </c>
      <c r="AX158" s="14" t="s">
        <v>74</v>
      </c>
      <c r="AY158" s="255" t="s">
        <v>117</v>
      </c>
    </row>
    <row r="159" s="15" customFormat="1">
      <c r="A159" s="15"/>
      <c r="B159" s="256"/>
      <c r="C159" s="257"/>
      <c r="D159" s="236" t="s">
        <v>128</v>
      </c>
      <c r="E159" s="258" t="s">
        <v>1</v>
      </c>
      <c r="F159" s="259" t="s">
        <v>131</v>
      </c>
      <c r="G159" s="257"/>
      <c r="H159" s="260">
        <v>143.80000000000001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128</v>
      </c>
      <c r="AU159" s="266" t="s">
        <v>84</v>
      </c>
      <c r="AV159" s="15" t="s">
        <v>124</v>
      </c>
      <c r="AW159" s="15" t="s">
        <v>31</v>
      </c>
      <c r="AX159" s="15" t="s">
        <v>82</v>
      </c>
      <c r="AY159" s="266" t="s">
        <v>117</v>
      </c>
    </row>
    <row r="160" s="2" customFormat="1" ht="14.4" customHeight="1">
      <c r="A160" s="38"/>
      <c r="B160" s="39"/>
      <c r="C160" s="215" t="s">
        <v>188</v>
      </c>
      <c r="D160" s="215" t="s">
        <v>120</v>
      </c>
      <c r="E160" s="216" t="s">
        <v>189</v>
      </c>
      <c r="F160" s="217" t="s">
        <v>190</v>
      </c>
      <c r="G160" s="218" t="s">
        <v>191</v>
      </c>
      <c r="H160" s="219">
        <v>1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39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177</v>
      </c>
      <c r="AT160" s="227" t="s">
        <v>120</v>
      </c>
      <c r="AU160" s="227" t="s">
        <v>84</v>
      </c>
      <c r="AY160" s="17" t="s">
        <v>117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82</v>
      </c>
      <c r="BK160" s="228">
        <f>ROUND(I160*H160,2)</f>
        <v>0</v>
      </c>
      <c r="BL160" s="17" t="s">
        <v>177</v>
      </c>
      <c r="BM160" s="227" t="s">
        <v>192</v>
      </c>
    </row>
    <row r="161" s="2" customFormat="1">
      <c r="A161" s="38"/>
      <c r="B161" s="39"/>
      <c r="C161" s="40"/>
      <c r="D161" s="229" t="s">
        <v>126</v>
      </c>
      <c r="E161" s="40"/>
      <c r="F161" s="230" t="s">
        <v>193</v>
      </c>
      <c r="G161" s="40"/>
      <c r="H161" s="40"/>
      <c r="I161" s="231"/>
      <c r="J161" s="40"/>
      <c r="K161" s="40"/>
      <c r="L161" s="44"/>
      <c r="M161" s="232"/>
      <c r="N161" s="23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126</v>
      </c>
      <c r="AU161" s="17" t="s">
        <v>84</v>
      </c>
    </row>
    <row r="162" s="2" customFormat="1" ht="22.2" customHeight="1">
      <c r="A162" s="38"/>
      <c r="B162" s="39"/>
      <c r="C162" s="215" t="s">
        <v>8</v>
      </c>
      <c r="D162" s="215" t="s">
        <v>120</v>
      </c>
      <c r="E162" s="216" t="s">
        <v>194</v>
      </c>
      <c r="F162" s="217" t="s">
        <v>195</v>
      </c>
      <c r="G162" s="218" t="s">
        <v>196</v>
      </c>
      <c r="H162" s="267"/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39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177</v>
      </c>
      <c r="AT162" s="227" t="s">
        <v>120</v>
      </c>
      <c r="AU162" s="227" t="s">
        <v>84</v>
      </c>
      <c r="AY162" s="17" t="s">
        <v>117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82</v>
      </c>
      <c r="BK162" s="228">
        <f>ROUND(I162*H162,2)</f>
        <v>0</v>
      </c>
      <c r="BL162" s="17" t="s">
        <v>177</v>
      </c>
      <c r="BM162" s="227" t="s">
        <v>197</v>
      </c>
    </row>
    <row r="163" s="2" customFormat="1">
      <c r="A163" s="38"/>
      <c r="B163" s="39"/>
      <c r="C163" s="40"/>
      <c r="D163" s="229" t="s">
        <v>126</v>
      </c>
      <c r="E163" s="40"/>
      <c r="F163" s="230" t="s">
        <v>198</v>
      </c>
      <c r="G163" s="40"/>
      <c r="H163" s="40"/>
      <c r="I163" s="231"/>
      <c r="J163" s="40"/>
      <c r="K163" s="40"/>
      <c r="L163" s="44"/>
      <c r="M163" s="232"/>
      <c r="N163" s="23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126</v>
      </c>
      <c r="AU163" s="17" t="s">
        <v>84</v>
      </c>
    </row>
    <row r="164" s="12" customFormat="1" ht="22.8" customHeight="1">
      <c r="A164" s="12"/>
      <c r="B164" s="199"/>
      <c r="C164" s="200"/>
      <c r="D164" s="201" t="s">
        <v>73</v>
      </c>
      <c r="E164" s="213" t="s">
        <v>199</v>
      </c>
      <c r="F164" s="213" t="s">
        <v>200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SUM(P165:P229)</f>
        <v>0</v>
      </c>
      <c r="Q164" s="207"/>
      <c r="R164" s="208">
        <f>SUM(R165:R229)</f>
        <v>5.9410366600000009</v>
      </c>
      <c r="S164" s="207"/>
      <c r="T164" s="209">
        <f>SUM(T165:T229)</f>
        <v>1.1947419999999998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84</v>
      </c>
      <c r="AT164" s="211" t="s">
        <v>73</v>
      </c>
      <c r="AU164" s="211" t="s">
        <v>82</v>
      </c>
      <c r="AY164" s="210" t="s">
        <v>117</v>
      </c>
      <c r="BK164" s="212">
        <f>SUM(BK165:BK229)</f>
        <v>0</v>
      </c>
    </row>
    <row r="165" s="2" customFormat="1" ht="22.2" customHeight="1">
      <c r="A165" s="38"/>
      <c r="B165" s="39"/>
      <c r="C165" s="215" t="s">
        <v>201</v>
      </c>
      <c r="D165" s="215" t="s">
        <v>120</v>
      </c>
      <c r="E165" s="216" t="s">
        <v>202</v>
      </c>
      <c r="F165" s="217" t="s">
        <v>203</v>
      </c>
      <c r="G165" s="218" t="s">
        <v>204</v>
      </c>
      <c r="H165" s="219">
        <v>2.1560000000000001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39</v>
      </c>
      <c r="O165" s="91"/>
      <c r="P165" s="225">
        <f>O165*H165</f>
        <v>0</v>
      </c>
      <c r="Q165" s="225">
        <v>0.00108</v>
      </c>
      <c r="R165" s="225">
        <f>Q165*H165</f>
        <v>0.0023284800000000004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177</v>
      </c>
      <c r="AT165" s="227" t="s">
        <v>120</v>
      </c>
      <c r="AU165" s="227" t="s">
        <v>84</v>
      </c>
      <c r="AY165" s="17" t="s">
        <v>117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82</v>
      </c>
      <c r="BK165" s="228">
        <f>ROUND(I165*H165,2)</f>
        <v>0</v>
      </c>
      <c r="BL165" s="17" t="s">
        <v>177</v>
      </c>
      <c r="BM165" s="227" t="s">
        <v>205</v>
      </c>
    </row>
    <row r="166" s="2" customFormat="1">
      <c r="A166" s="38"/>
      <c r="B166" s="39"/>
      <c r="C166" s="40"/>
      <c r="D166" s="229" t="s">
        <v>126</v>
      </c>
      <c r="E166" s="40"/>
      <c r="F166" s="230" t="s">
        <v>206</v>
      </c>
      <c r="G166" s="40"/>
      <c r="H166" s="40"/>
      <c r="I166" s="231"/>
      <c r="J166" s="40"/>
      <c r="K166" s="40"/>
      <c r="L166" s="44"/>
      <c r="M166" s="232"/>
      <c r="N166" s="23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126</v>
      </c>
      <c r="AU166" s="17" t="s">
        <v>84</v>
      </c>
    </row>
    <row r="167" s="2" customFormat="1" ht="22.2" customHeight="1">
      <c r="A167" s="38"/>
      <c r="B167" s="39"/>
      <c r="C167" s="215" t="s">
        <v>207</v>
      </c>
      <c r="D167" s="215" t="s">
        <v>120</v>
      </c>
      <c r="E167" s="216" t="s">
        <v>208</v>
      </c>
      <c r="F167" s="217" t="s">
        <v>209</v>
      </c>
      <c r="G167" s="218" t="s">
        <v>123</v>
      </c>
      <c r="H167" s="219">
        <v>2.1560000000000001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39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177</v>
      </c>
      <c r="AT167" s="227" t="s">
        <v>120</v>
      </c>
      <c r="AU167" s="227" t="s">
        <v>84</v>
      </c>
      <c r="AY167" s="17" t="s">
        <v>117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82</v>
      </c>
      <c r="BK167" s="228">
        <f>ROUND(I167*H167,2)</f>
        <v>0</v>
      </c>
      <c r="BL167" s="17" t="s">
        <v>177</v>
      </c>
      <c r="BM167" s="227" t="s">
        <v>210</v>
      </c>
    </row>
    <row r="168" s="2" customFormat="1">
      <c r="A168" s="38"/>
      <c r="B168" s="39"/>
      <c r="C168" s="40"/>
      <c r="D168" s="229" t="s">
        <v>126</v>
      </c>
      <c r="E168" s="40"/>
      <c r="F168" s="230" t="s">
        <v>211</v>
      </c>
      <c r="G168" s="40"/>
      <c r="H168" s="40"/>
      <c r="I168" s="231"/>
      <c r="J168" s="40"/>
      <c r="K168" s="40"/>
      <c r="L168" s="44"/>
      <c r="M168" s="232"/>
      <c r="N168" s="23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126</v>
      </c>
      <c r="AU168" s="17" t="s">
        <v>84</v>
      </c>
    </row>
    <row r="169" s="13" customFormat="1">
      <c r="A169" s="13"/>
      <c r="B169" s="234"/>
      <c r="C169" s="235"/>
      <c r="D169" s="236" t="s">
        <v>128</v>
      </c>
      <c r="E169" s="237" t="s">
        <v>1</v>
      </c>
      <c r="F169" s="238" t="s">
        <v>212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128</v>
      </c>
      <c r="AU169" s="244" t="s">
        <v>84</v>
      </c>
      <c r="AV169" s="13" t="s">
        <v>82</v>
      </c>
      <c r="AW169" s="13" t="s">
        <v>31</v>
      </c>
      <c r="AX169" s="13" t="s">
        <v>74</v>
      </c>
      <c r="AY169" s="244" t="s">
        <v>117</v>
      </c>
    </row>
    <row r="170" s="14" customFormat="1">
      <c r="A170" s="14"/>
      <c r="B170" s="245"/>
      <c r="C170" s="246"/>
      <c r="D170" s="236" t="s">
        <v>128</v>
      </c>
      <c r="E170" s="247" t="s">
        <v>1</v>
      </c>
      <c r="F170" s="248" t="s">
        <v>213</v>
      </c>
      <c r="G170" s="246"/>
      <c r="H170" s="249">
        <v>2.1560000000000001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128</v>
      </c>
      <c r="AU170" s="255" t="s">
        <v>84</v>
      </c>
      <c r="AV170" s="14" t="s">
        <v>84</v>
      </c>
      <c r="AW170" s="14" t="s">
        <v>31</v>
      </c>
      <c r="AX170" s="14" t="s">
        <v>74</v>
      </c>
      <c r="AY170" s="255" t="s">
        <v>117</v>
      </c>
    </row>
    <row r="171" s="15" customFormat="1">
      <c r="A171" s="15"/>
      <c r="B171" s="256"/>
      <c r="C171" s="257"/>
      <c r="D171" s="236" t="s">
        <v>128</v>
      </c>
      <c r="E171" s="258" t="s">
        <v>1</v>
      </c>
      <c r="F171" s="259" t="s">
        <v>131</v>
      </c>
      <c r="G171" s="257"/>
      <c r="H171" s="260">
        <v>2.1560000000000001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6" t="s">
        <v>128</v>
      </c>
      <c r="AU171" s="266" t="s">
        <v>84</v>
      </c>
      <c r="AV171" s="15" t="s">
        <v>124</v>
      </c>
      <c r="AW171" s="15" t="s">
        <v>31</v>
      </c>
      <c r="AX171" s="15" t="s">
        <v>82</v>
      </c>
      <c r="AY171" s="266" t="s">
        <v>117</v>
      </c>
    </row>
    <row r="172" s="2" customFormat="1" ht="14.4" customHeight="1">
      <c r="A172" s="38"/>
      <c r="B172" s="39"/>
      <c r="C172" s="268" t="s">
        <v>214</v>
      </c>
      <c r="D172" s="268" t="s">
        <v>215</v>
      </c>
      <c r="E172" s="269" t="s">
        <v>216</v>
      </c>
      <c r="F172" s="270" t="s">
        <v>217</v>
      </c>
      <c r="G172" s="271" t="s">
        <v>204</v>
      </c>
      <c r="H172" s="272">
        <v>0.056000000000000001</v>
      </c>
      <c r="I172" s="273"/>
      <c r="J172" s="274">
        <f>ROUND(I172*H172,2)</f>
        <v>0</v>
      </c>
      <c r="K172" s="275"/>
      <c r="L172" s="276"/>
      <c r="M172" s="277" t="s">
        <v>1</v>
      </c>
      <c r="N172" s="278" t="s">
        <v>39</v>
      </c>
      <c r="O172" s="91"/>
      <c r="P172" s="225">
        <f>O172*H172</f>
        <v>0</v>
      </c>
      <c r="Q172" s="225">
        <v>0.55000000000000004</v>
      </c>
      <c r="R172" s="225">
        <f>Q172*H172</f>
        <v>0.030800000000000004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218</v>
      </c>
      <c r="AT172" s="227" t="s">
        <v>215</v>
      </c>
      <c r="AU172" s="227" t="s">
        <v>84</v>
      </c>
      <c r="AY172" s="17" t="s">
        <v>117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82</v>
      </c>
      <c r="BK172" s="228">
        <f>ROUND(I172*H172,2)</f>
        <v>0</v>
      </c>
      <c r="BL172" s="17" t="s">
        <v>177</v>
      </c>
      <c r="BM172" s="227" t="s">
        <v>219</v>
      </c>
    </row>
    <row r="173" s="14" customFormat="1">
      <c r="A173" s="14"/>
      <c r="B173" s="245"/>
      <c r="C173" s="246"/>
      <c r="D173" s="236" t="s">
        <v>128</v>
      </c>
      <c r="E173" s="246"/>
      <c r="F173" s="248" t="s">
        <v>220</v>
      </c>
      <c r="G173" s="246"/>
      <c r="H173" s="249">
        <v>0.056000000000000001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128</v>
      </c>
      <c r="AU173" s="255" t="s">
        <v>84</v>
      </c>
      <c r="AV173" s="14" t="s">
        <v>84</v>
      </c>
      <c r="AW173" s="14" t="s">
        <v>4</v>
      </c>
      <c r="AX173" s="14" t="s">
        <v>82</v>
      </c>
      <c r="AY173" s="255" t="s">
        <v>117</v>
      </c>
    </row>
    <row r="174" s="2" customFormat="1" ht="14.4" customHeight="1">
      <c r="A174" s="38"/>
      <c r="B174" s="39"/>
      <c r="C174" s="215" t="s">
        <v>177</v>
      </c>
      <c r="D174" s="215" t="s">
        <v>120</v>
      </c>
      <c r="E174" s="216" t="s">
        <v>221</v>
      </c>
      <c r="F174" s="217" t="s">
        <v>222</v>
      </c>
      <c r="G174" s="218" t="s">
        <v>123</v>
      </c>
      <c r="H174" s="219">
        <v>4.3129999999999997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0.014</v>
      </c>
      <c r="T174" s="226">
        <f>S174*H174</f>
        <v>0.060381999999999998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177</v>
      </c>
      <c r="AT174" s="227" t="s">
        <v>120</v>
      </c>
      <c r="AU174" s="227" t="s">
        <v>84</v>
      </c>
      <c r="AY174" s="17" t="s">
        <v>117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82</v>
      </c>
      <c r="BK174" s="228">
        <f>ROUND(I174*H174,2)</f>
        <v>0</v>
      </c>
      <c r="BL174" s="17" t="s">
        <v>177</v>
      </c>
      <c r="BM174" s="227" t="s">
        <v>223</v>
      </c>
    </row>
    <row r="175" s="2" customFormat="1">
      <c r="A175" s="38"/>
      <c r="B175" s="39"/>
      <c r="C175" s="40"/>
      <c r="D175" s="229" t="s">
        <v>126</v>
      </c>
      <c r="E175" s="40"/>
      <c r="F175" s="230" t="s">
        <v>224</v>
      </c>
      <c r="G175" s="40"/>
      <c r="H175" s="40"/>
      <c r="I175" s="231"/>
      <c r="J175" s="40"/>
      <c r="K175" s="40"/>
      <c r="L175" s="44"/>
      <c r="M175" s="232"/>
      <c r="N175" s="23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126</v>
      </c>
      <c r="AU175" s="17" t="s">
        <v>84</v>
      </c>
    </row>
    <row r="176" s="13" customFormat="1">
      <c r="A176" s="13"/>
      <c r="B176" s="234"/>
      <c r="C176" s="235"/>
      <c r="D176" s="236" t="s">
        <v>128</v>
      </c>
      <c r="E176" s="237" t="s">
        <v>1</v>
      </c>
      <c r="F176" s="238" t="s">
        <v>225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128</v>
      </c>
      <c r="AU176" s="244" t="s">
        <v>84</v>
      </c>
      <c r="AV176" s="13" t="s">
        <v>82</v>
      </c>
      <c r="AW176" s="13" t="s">
        <v>31</v>
      </c>
      <c r="AX176" s="13" t="s">
        <v>74</v>
      </c>
      <c r="AY176" s="244" t="s">
        <v>117</v>
      </c>
    </row>
    <row r="177" s="14" customFormat="1">
      <c r="A177" s="14"/>
      <c r="B177" s="245"/>
      <c r="C177" s="246"/>
      <c r="D177" s="236" t="s">
        <v>128</v>
      </c>
      <c r="E177" s="247" t="s">
        <v>1</v>
      </c>
      <c r="F177" s="248" t="s">
        <v>226</v>
      </c>
      <c r="G177" s="246"/>
      <c r="H177" s="249">
        <v>4.3129999999999997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128</v>
      </c>
      <c r="AU177" s="255" t="s">
        <v>84</v>
      </c>
      <c r="AV177" s="14" t="s">
        <v>84</v>
      </c>
      <c r="AW177" s="14" t="s">
        <v>31</v>
      </c>
      <c r="AX177" s="14" t="s">
        <v>74</v>
      </c>
      <c r="AY177" s="255" t="s">
        <v>117</v>
      </c>
    </row>
    <row r="178" s="15" customFormat="1">
      <c r="A178" s="15"/>
      <c r="B178" s="256"/>
      <c r="C178" s="257"/>
      <c r="D178" s="236" t="s">
        <v>128</v>
      </c>
      <c r="E178" s="258" t="s">
        <v>1</v>
      </c>
      <c r="F178" s="259" t="s">
        <v>131</v>
      </c>
      <c r="G178" s="257"/>
      <c r="H178" s="260">
        <v>4.3129999999999997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128</v>
      </c>
      <c r="AU178" s="266" t="s">
        <v>84</v>
      </c>
      <c r="AV178" s="15" t="s">
        <v>124</v>
      </c>
      <c r="AW178" s="15" t="s">
        <v>31</v>
      </c>
      <c r="AX178" s="15" t="s">
        <v>82</v>
      </c>
      <c r="AY178" s="266" t="s">
        <v>117</v>
      </c>
    </row>
    <row r="179" s="2" customFormat="1" ht="22.2" customHeight="1">
      <c r="A179" s="38"/>
      <c r="B179" s="39"/>
      <c r="C179" s="215" t="s">
        <v>227</v>
      </c>
      <c r="D179" s="215" t="s">
        <v>120</v>
      </c>
      <c r="E179" s="216" t="s">
        <v>228</v>
      </c>
      <c r="F179" s="217" t="s">
        <v>229</v>
      </c>
      <c r="G179" s="218" t="s">
        <v>204</v>
      </c>
      <c r="H179" s="219">
        <v>1.867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39</v>
      </c>
      <c r="O179" s="91"/>
      <c r="P179" s="225">
        <f>O179*H179</f>
        <v>0</v>
      </c>
      <c r="Q179" s="225">
        <v>0.012540000000000001</v>
      </c>
      <c r="R179" s="225">
        <f>Q179*H179</f>
        <v>0.023412180000000001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177</v>
      </c>
      <c r="AT179" s="227" t="s">
        <v>120</v>
      </c>
      <c r="AU179" s="227" t="s">
        <v>84</v>
      </c>
      <c r="AY179" s="17" t="s">
        <v>117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82</v>
      </c>
      <c r="BK179" s="228">
        <f>ROUND(I179*H179,2)</f>
        <v>0</v>
      </c>
      <c r="BL179" s="17" t="s">
        <v>177</v>
      </c>
      <c r="BM179" s="227" t="s">
        <v>230</v>
      </c>
    </row>
    <row r="180" s="2" customFormat="1">
      <c r="A180" s="38"/>
      <c r="B180" s="39"/>
      <c r="C180" s="40"/>
      <c r="D180" s="229" t="s">
        <v>126</v>
      </c>
      <c r="E180" s="40"/>
      <c r="F180" s="230" t="s">
        <v>231</v>
      </c>
      <c r="G180" s="40"/>
      <c r="H180" s="40"/>
      <c r="I180" s="231"/>
      <c r="J180" s="40"/>
      <c r="K180" s="40"/>
      <c r="L180" s="44"/>
      <c r="M180" s="232"/>
      <c r="N180" s="23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126</v>
      </c>
      <c r="AU180" s="17" t="s">
        <v>84</v>
      </c>
    </row>
    <row r="181" s="14" customFormat="1">
      <c r="A181" s="14"/>
      <c r="B181" s="245"/>
      <c r="C181" s="246"/>
      <c r="D181" s="236" t="s">
        <v>128</v>
      </c>
      <c r="E181" s="247" t="s">
        <v>1</v>
      </c>
      <c r="F181" s="248" t="s">
        <v>232</v>
      </c>
      <c r="G181" s="246"/>
      <c r="H181" s="249">
        <v>1.867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128</v>
      </c>
      <c r="AU181" s="255" t="s">
        <v>84</v>
      </c>
      <c r="AV181" s="14" t="s">
        <v>84</v>
      </c>
      <c r="AW181" s="14" t="s">
        <v>31</v>
      </c>
      <c r="AX181" s="14" t="s">
        <v>74</v>
      </c>
      <c r="AY181" s="255" t="s">
        <v>117</v>
      </c>
    </row>
    <row r="182" s="15" customFormat="1">
      <c r="A182" s="15"/>
      <c r="B182" s="256"/>
      <c r="C182" s="257"/>
      <c r="D182" s="236" t="s">
        <v>128</v>
      </c>
      <c r="E182" s="258" t="s">
        <v>1</v>
      </c>
      <c r="F182" s="259" t="s">
        <v>131</v>
      </c>
      <c r="G182" s="257"/>
      <c r="H182" s="260">
        <v>1.867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128</v>
      </c>
      <c r="AU182" s="266" t="s">
        <v>84</v>
      </c>
      <c r="AV182" s="15" t="s">
        <v>124</v>
      </c>
      <c r="AW182" s="15" t="s">
        <v>31</v>
      </c>
      <c r="AX182" s="15" t="s">
        <v>82</v>
      </c>
      <c r="AY182" s="266" t="s">
        <v>117</v>
      </c>
    </row>
    <row r="183" s="2" customFormat="1" ht="22.2" customHeight="1">
      <c r="A183" s="38"/>
      <c r="B183" s="39"/>
      <c r="C183" s="215" t="s">
        <v>233</v>
      </c>
      <c r="D183" s="215" t="s">
        <v>120</v>
      </c>
      <c r="E183" s="216" t="s">
        <v>234</v>
      </c>
      <c r="F183" s="217" t="s">
        <v>235</v>
      </c>
      <c r="G183" s="218" t="s">
        <v>123</v>
      </c>
      <c r="H183" s="219">
        <v>75.623999999999995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39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177</v>
      </c>
      <c r="AT183" s="227" t="s">
        <v>120</v>
      </c>
      <c r="AU183" s="227" t="s">
        <v>84</v>
      </c>
      <c r="AY183" s="17" t="s">
        <v>117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82</v>
      </c>
      <c r="BK183" s="228">
        <f>ROUND(I183*H183,2)</f>
        <v>0</v>
      </c>
      <c r="BL183" s="17" t="s">
        <v>177</v>
      </c>
      <c r="BM183" s="227" t="s">
        <v>236</v>
      </c>
    </row>
    <row r="184" s="2" customFormat="1">
      <c r="A184" s="38"/>
      <c r="B184" s="39"/>
      <c r="C184" s="40"/>
      <c r="D184" s="229" t="s">
        <v>126</v>
      </c>
      <c r="E184" s="40"/>
      <c r="F184" s="230" t="s">
        <v>237</v>
      </c>
      <c r="G184" s="40"/>
      <c r="H184" s="40"/>
      <c r="I184" s="231"/>
      <c r="J184" s="40"/>
      <c r="K184" s="40"/>
      <c r="L184" s="44"/>
      <c r="M184" s="232"/>
      <c r="N184" s="23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126</v>
      </c>
      <c r="AU184" s="17" t="s">
        <v>84</v>
      </c>
    </row>
    <row r="185" s="13" customFormat="1">
      <c r="A185" s="13"/>
      <c r="B185" s="234"/>
      <c r="C185" s="235"/>
      <c r="D185" s="236" t="s">
        <v>128</v>
      </c>
      <c r="E185" s="237" t="s">
        <v>1</v>
      </c>
      <c r="F185" s="238" t="s">
        <v>238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128</v>
      </c>
      <c r="AU185" s="244" t="s">
        <v>84</v>
      </c>
      <c r="AV185" s="13" t="s">
        <v>82</v>
      </c>
      <c r="AW185" s="13" t="s">
        <v>31</v>
      </c>
      <c r="AX185" s="13" t="s">
        <v>74</v>
      </c>
      <c r="AY185" s="244" t="s">
        <v>117</v>
      </c>
    </row>
    <row r="186" s="14" customFormat="1">
      <c r="A186" s="14"/>
      <c r="B186" s="245"/>
      <c r="C186" s="246"/>
      <c r="D186" s="236" t="s">
        <v>128</v>
      </c>
      <c r="E186" s="247" t="s">
        <v>1</v>
      </c>
      <c r="F186" s="248" t="s">
        <v>239</v>
      </c>
      <c r="G186" s="246"/>
      <c r="H186" s="249">
        <v>25.391999999999999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128</v>
      </c>
      <c r="AU186" s="255" t="s">
        <v>84</v>
      </c>
      <c r="AV186" s="14" t="s">
        <v>84</v>
      </c>
      <c r="AW186" s="14" t="s">
        <v>31</v>
      </c>
      <c r="AX186" s="14" t="s">
        <v>74</v>
      </c>
      <c r="AY186" s="255" t="s">
        <v>117</v>
      </c>
    </row>
    <row r="187" s="13" customFormat="1">
      <c r="A187" s="13"/>
      <c r="B187" s="234"/>
      <c r="C187" s="235"/>
      <c r="D187" s="236" t="s">
        <v>128</v>
      </c>
      <c r="E187" s="237" t="s">
        <v>1</v>
      </c>
      <c r="F187" s="238" t="s">
        <v>240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128</v>
      </c>
      <c r="AU187" s="244" t="s">
        <v>84</v>
      </c>
      <c r="AV187" s="13" t="s">
        <v>82</v>
      </c>
      <c r="AW187" s="13" t="s">
        <v>31</v>
      </c>
      <c r="AX187" s="13" t="s">
        <v>74</v>
      </c>
      <c r="AY187" s="244" t="s">
        <v>117</v>
      </c>
    </row>
    <row r="188" s="14" customFormat="1">
      <c r="A188" s="14"/>
      <c r="B188" s="245"/>
      <c r="C188" s="246"/>
      <c r="D188" s="236" t="s">
        <v>128</v>
      </c>
      <c r="E188" s="247" t="s">
        <v>1</v>
      </c>
      <c r="F188" s="248" t="s">
        <v>241</v>
      </c>
      <c r="G188" s="246"/>
      <c r="H188" s="249">
        <v>50.231999999999999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128</v>
      </c>
      <c r="AU188" s="255" t="s">
        <v>84</v>
      </c>
      <c r="AV188" s="14" t="s">
        <v>84</v>
      </c>
      <c r="AW188" s="14" t="s">
        <v>31</v>
      </c>
      <c r="AX188" s="14" t="s">
        <v>74</v>
      </c>
      <c r="AY188" s="255" t="s">
        <v>117</v>
      </c>
    </row>
    <row r="189" s="15" customFormat="1">
      <c r="A189" s="15"/>
      <c r="B189" s="256"/>
      <c r="C189" s="257"/>
      <c r="D189" s="236" t="s">
        <v>128</v>
      </c>
      <c r="E189" s="258" t="s">
        <v>1</v>
      </c>
      <c r="F189" s="259" t="s">
        <v>131</v>
      </c>
      <c r="G189" s="257"/>
      <c r="H189" s="260">
        <v>75.623999999999995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128</v>
      </c>
      <c r="AU189" s="266" t="s">
        <v>84</v>
      </c>
      <c r="AV189" s="15" t="s">
        <v>124</v>
      </c>
      <c r="AW189" s="15" t="s">
        <v>31</v>
      </c>
      <c r="AX189" s="15" t="s">
        <v>82</v>
      </c>
      <c r="AY189" s="266" t="s">
        <v>117</v>
      </c>
    </row>
    <row r="190" s="2" customFormat="1" ht="14.4" customHeight="1">
      <c r="A190" s="38"/>
      <c r="B190" s="39"/>
      <c r="C190" s="268" t="s">
        <v>242</v>
      </c>
      <c r="D190" s="268" t="s">
        <v>215</v>
      </c>
      <c r="E190" s="269" t="s">
        <v>216</v>
      </c>
      <c r="F190" s="270" t="s">
        <v>217</v>
      </c>
      <c r="G190" s="271" t="s">
        <v>204</v>
      </c>
      <c r="H190" s="272">
        <v>1.96</v>
      </c>
      <c r="I190" s="273"/>
      <c r="J190" s="274">
        <f>ROUND(I190*H190,2)</f>
        <v>0</v>
      </c>
      <c r="K190" s="275"/>
      <c r="L190" s="276"/>
      <c r="M190" s="277" t="s">
        <v>1</v>
      </c>
      <c r="N190" s="278" t="s">
        <v>39</v>
      </c>
      <c r="O190" s="91"/>
      <c r="P190" s="225">
        <f>O190*H190</f>
        <v>0</v>
      </c>
      <c r="Q190" s="225">
        <v>0.55000000000000004</v>
      </c>
      <c r="R190" s="225">
        <f>Q190*H190</f>
        <v>1.0780000000000001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218</v>
      </c>
      <c r="AT190" s="227" t="s">
        <v>215</v>
      </c>
      <c r="AU190" s="227" t="s">
        <v>84</v>
      </c>
      <c r="AY190" s="17" t="s">
        <v>117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82</v>
      </c>
      <c r="BK190" s="228">
        <f>ROUND(I190*H190,2)</f>
        <v>0</v>
      </c>
      <c r="BL190" s="17" t="s">
        <v>177</v>
      </c>
      <c r="BM190" s="227" t="s">
        <v>243</v>
      </c>
    </row>
    <row r="191" s="14" customFormat="1">
      <c r="A191" s="14"/>
      <c r="B191" s="245"/>
      <c r="C191" s="246"/>
      <c r="D191" s="236" t="s">
        <v>128</v>
      </c>
      <c r="E191" s="246"/>
      <c r="F191" s="248" t="s">
        <v>244</v>
      </c>
      <c r="G191" s="246"/>
      <c r="H191" s="249">
        <v>1.96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128</v>
      </c>
      <c r="AU191" s="255" t="s">
        <v>84</v>
      </c>
      <c r="AV191" s="14" t="s">
        <v>84</v>
      </c>
      <c r="AW191" s="14" t="s">
        <v>4</v>
      </c>
      <c r="AX191" s="14" t="s">
        <v>82</v>
      </c>
      <c r="AY191" s="255" t="s">
        <v>117</v>
      </c>
    </row>
    <row r="192" s="2" customFormat="1" ht="14.4" customHeight="1">
      <c r="A192" s="38"/>
      <c r="B192" s="39"/>
      <c r="C192" s="215" t="s">
        <v>245</v>
      </c>
      <c r="D192" s="215" t="s">
        <v>120</v>
      </c>
      <c r="E192" s="216" t="s">
        <v>246</v>
      </c>
      <c r="F192" s="217" t="s">
        <v>247</v>
      </c>
      <c r="G192" s="218" t="s">
        <v>123</v>
      </c>
      <c r="H192" s="219">
        <v>75.623999999999995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39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0.014999999999999999</v>
      </c>
      <c r="T192" s="226">
        <f>S192*H192</f>
        <v>1.1343599999999998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177</v>
      </c>
      <c r="AT192" s="227" t="s">
        <v>120</v>
      </c>
      <c r="AU192" s="227" t="s">
        <v>84</v>
      </c>
      <c r="AY192" s="17" t="s">
        <v>117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82</v>
      </c>
      <c r="BK192" s="228">
        <f>ROUND(I192*H192,2)</f>
        <v>0</v>
      </c>
      <c r="BL192" s="17" t="s">
        <v>177</v>
      </c>
      <c r="BM192" s="227" t="s">
        <v>248</v>
      </c>
    </row>
    <row r="193" s="2" customFormat="1">
      <c r="A193" s="38"/>
      <c r="B193" s="39"/>
      <c r="C193" s="40"/>
      <c r="D193" s="229" t="s">
        <v>126</v>
      </c>
      <c r="E193" s="40"/>
      <c r="F193" s="230" t="s">
        <v>249</v>
      </c>
      <c r="G193" s="40"/>
      <c r="H193" s="40"/>
      <c r="I193" s="231"/>
      <c r="J193" s="40"/>
      <c r="K193" s="40"/>
      <c r="L193" s="44"/>
      <c r="M193" s="232"/>
      <c r="N193" s="23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126</v>
      </c>
      <c r="AU193" s="17" t="s">
        <v>84</v>
      </c>
    </row>
    <row r="194" s="13" customFormat="1">
      <c r="A194" s="13"/>
      <c r="B194" s="234"/>
      <c r="C194" s="235"/>
      <c r="D194" s="236" t="s">
        <v>128</v>
      </c>
      <c r="E194" s="237" t="s">
        <v>1</v>
      </c>
      <c r="F194" s="238" t="s">
        <v>238</v>
      </c>
      <c r="G194" s="235"/>
      <c r="H194" s="237" t="s">
        <v>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128</v>
      </c>
      <c r="AU194" s="244" t="s">
        <v>84</v>
      </c>
      <c r="AV194" s="13" t="s">
        <v>82</v>
      </c>
      <c r="AW194" s="13" t="s">
        <v>31</v>
      </c>
      <c r="AX194" s="13" t="s">
        <v>74</v>
      </c>
      <c r="AY194" s="244" t="s">
        <v>117</v>
      </c>
    </row>
    <row r="195" s="14" customFormat="1">
      <c r="A195" s="14"/>
      <c r="B195" s="245"/>
      <c r="C195" s="246"/>
      <c r="D195" s="236" t="s">
        <v>128</v>
      </c>
      <c r="E195" s="247" t="s">
        <v>1</v>
      </c>
      <c r="F195" s="248" t="s">
        <v>239</v>
      </c>
      <c r="G195" s="246"/>
      <c r="H195" s="249">
        <v>25.391999999999999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128</v>
      </c>
      <c r="AU195" s="255" t="s">
        <v>84</v>
      </c>
      <c r="AV195" s="14" t="s">
        <v>84</v>
      </c>
      <c r="AW195" s="14" t="s">
        <v>31</v>
      </c>
      <c r="AX195" s="14" t="s">
        <v>74</v>
      </c>
      <c r="AY195" s="255" t="s">
        <v>117</v>
      </c>
    </row>
    <row r="196" s="13" customFormat="1">
      <c r="A196" s="13"/>
      <c r="B196" s="234"/>
      <c r="C196" s="235"/>
      <c r="D196" s="236" t="s">
        <v>128</v>
      </c>
      <c r="E196" s="237" t="s">
        <v>1</v>
      </c>
      <c r="F196" s="238" t="s">
        <v>240</v>
      </c>
      <c r="G196" s="235"/>
      <c r="H196" s="237" t="s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128</v>
      </c>
      <c r="AU196" s="244" t="s">
        <v>84</v>
      </c>
      <c r="AV196" s="13" t="s">
        <v>82</v>
      </c>
      <c r="AW196" s="13" t="s">
        <v>31</v>
      </c>
      <c r="AX196" s="13" t="s">
        <v>74</v>
      </c>
      <c r="AY196" s="244" t="s">
        <v>117</v>
      </c>
    </row>
    <row r="197" s="14" customFormat="1">
      <c r="A197" s="14"/>
      <c r="B197" s="245"/>
      <c r="C197" s="246"/>
      <c r="D197" s="236" t="s">
        <v>128</v>
      </c>
      <c r="E197" s="247" t="s">
        <v>1</v>
      </c>
      <c r="F197" s="248" t="s">
        <v>241</v>
      </c>
      <c r="G197" s="246"/>
      <c r="H197" s="249">
        <v>50.231999999999999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128</v>
      </c>
      <c r="AU197" s="255" t="s">
        <v>84</v>
      </c>
      <c r="AV197" s="14" t="s">
        <v>84</v>
      </c>
      <c r="AW197" s="14" t="s">
        <v>31</v>
      </c>
      <c r="AX197" s="14" t="s">
        <v>74</v>
      </c>
      <c r="AY197" s="255" t="s">
        <v>117</v>
      </c>
    </row>
    <row r="198" s="15" customFormat="1">
      <c r="A198" s="15"/>
      <c r="B198" s="256"/>
      <c r="C198" s="257"/>
      <c r="D198" s="236" t="s">
        <v>128</v>
      </c>
      <c r="E198" s="258" t="s">
        <v>1</v>
      </c>
      <c r="F198" s="259" t="s">
        <v>131</v>
      </c>
      <c r="G198" s="257"/>
      <c r="H198" s="260">
        <v>75.623999999999995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6" t="s">
        <v>128</v>
      </c>
      <c r="AU198" s="266" t="s">
        <v>84</v>
      </c>
      <c r="AV198" s="15" t="s">
        <v>124</v>
      </c>
      <c r="AW198" s="15" t="s">
        <v>31</v>
      </c>
      <c r="AX198" s="15" t="s">
        <v>82</v>
      </c>
      <c r="AY198" s="266" t="s">
        <v>117</v>
      </c>
    </row>
    <row r="199" s="2" customFormat="1" ht="22.2" customHeight="1">
      <c r="A199" s="38"/>
      <c r="B199" s="39"/>
      <c r="C199" s="215" t="s">
        <v>7</v>
      </c>
      <c r="D199" s="215" t="s">
        <v>120</v>
      </c>
      <c r="E199" s="216" t="s">
        <v>250</v>
      </c>
      <c r="F199" s="217" t="s">
        <v>251</v>
      </c>
      <c r="G199" s="218" t="s">
        <v>123</v>
      </c>
      <c r="H199" s="219">
        <v>770.61500000000001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39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177</v>
      </c>
      <c r="AT199" s="227" t="s">
        <v>120</v>
      </c>
      <c r="AU199" s="227" t="s">
        <v>84</v>
      </c>
      <c r="AY199" s="17" t="s">
        <v>117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82</v>
      </c>
      <c r="BK199" s="228">
        <f>ROUND(I199*H199,2)</f>
        <v>0</v>
      </c>
      <c r="BL199" s="17" t="s">
        <v>177</v>
      </c>
      <c r="BM199" s="227" t="s">
        <v>252</v>
      </c>
    </row>
    <row r="200" s="2" customFormat="1">
      <c r="A200" s="38"/>
      <c r="B200" s="39"/>
      <c r="C200" s="40"/>
      <c r="D200" s="229" t="s">
        <v>126</v>
      </c>
      <c r="E200" s="40"/>
      <c r="F200" s="230" t="s">
        <v>253</v>
      </c>
      <c r="G200" s="40"/>
      <c r="H200" s="40"/>
      <c r="I200" s="231"/>
      <c r="J200" s="40"/>
      <c r="K200" s="40"/>
      <c r="L200" s="44"/>
      <c r="M200" s="232"/>
      <c r="N200" s="23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126</v>
      </c>
      <c r="AU200" s="17" t="s">
        <v>84</v>
      </c>
    </row>
    <row r="201" s="13" customFormat="1">
      <c r="A201" s="13"/>
      <c r="B201" s="234"/>
      <c r="C201" s="235"/>
      <c r="D201" s="236" t="s">
        <v>128</v>
      </c>
      <c r="E201" s="237" t="s">
        <v>1</v>
      </c>
      <c r="F201" s="238" t="s">
        <v>254</v>
      </c>
      <c r="G201" s="235"/>
      <c r="H201" s="237" t="s">
        <v>1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128</v>
      </c>
      <c r="AU201" s="244" t="s">
        <v>84</v>
      </c>
      <c r="AV201" s="13" t="s">
        <v>82</v>
      </c>
      <c r="AW201" s="13" t="s">
        <v>31</v>
      </c>
      <c r="AX201" s="13" t="s">
        <v>74</v>
      </c>
      <c r="AY201" s="244" t="s">
        <v>117</v>
      </c>
    </row>
    <row r="202" s="14" customFormat="1">
      <c r="A202" s="14"/>
      <c r="B202" s="245"/>
      <c r="C202" s="246"/>
      <c r="D202" s="236" t="s">
        <v>128</v>
      </c>
      <c r="E202" s="247" t="s">
        <v>1</v>
      </c>
      <c r="F202" s="248" t="s">
        <v>255</v>
      </c>
      <c r="G202" s="246"/>
      <c r="H202" s="249">
        <v>14.375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128</v>
      </c>
      <c r="AU202" s="255" t="s">
        <v>84</v>
      </c>
      <c r="AV202" s="14" t="s">
        <v>84</v>
      </c>
      <c r="AW202" s="14" t="s">
        <v>31</v>
      </c>
      <c r="AX202" s="14" t="s">
        <v>74</v>
      </c>
      <c r="AY202" s="255" t="s">
        <v>117</v>
      </c>
    </row>
    <row r="203" s="13" customFormat="1">
      <c r="A203" s="13"/>
      <c r="B203" s="234"/>
      <c r="C203" s="235"/>
      <c r="D203" s="236" t="s">
        <v>128</v>
      </c>
      <c r="E203" s="237" t="s">
        <v>1</v>
      </c>
      <c r="F203" s="238" t="s">
        <v>256</v>
      </c>
      <c r="G203" s="235"/>
      <c r="H203" s="237" t="s">
        <v>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128</v>
      </c>
      <c r="AU203" s="244" t="s">
        <v>84</v>
      </c>
      <c r="AV203" s="13" t="s">
        <v>82</v>
      </c>
      <c r="AW203" s="13" t="s">
        <v>31</v>
      </c>
      <c r="AX203" s="13" t="s">
        <v>74</v>
      </c>
      <c r="AY203" s="244" t="s">
        <v>117</v>
      </c>
    </row>
    <row r="204" s="14" customFormat="1">
      <c r="A204" s="14"/>
      <c r="B204" s="245"/>
      <c r="C204" s="246"/>
      <c r="D204" s="236" t="s">
        <v>128</v>
      </c>
      <c r="E204" s="247" t="s">
        <v>1</v>
      </c>
      <c r="F204" s="248" t="s">
        <v>257</v>
      </c>
      <c r="G204" s="246"/>
      <c r="H204" s="249">
        <v>253.91999999999999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128</v>
      </c>
      <c r="AU204" s="255" t="s">
        <v>84</v>
      </c>
      <c r="AV204" s="14" t="s">
        <v>84</v>
      </c>
      <c r="AW204" s="14" t="s">
        <v>31</v>
      </c>
      <c r="AX204" s="14" t="s">
        <v>74</v>
      </c>
      <c r="AY204" s="255" t="s">
        <v>117</v>
      </c>
    </row>
    <row r="205" s="13" customFormat="1">
      <c r="A205" s="13"/>
      <c r="B205" s="234"/>
      <c r="C205" s="235"/>
      <c r="D205" s="236" t="s">
        <v>128</v>
      </c>
      <c r="E205" s="237" t="s">
        <v>1</v>
      </c>
      <c r="F205" s="238" t="s">
        <v>258</v>
      </c>
      <c r="G205" s="235"/>
      <c r="H205" s="237" t="s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128</v>
      </c>
      <c r="AU205" s="244" t="s">
        <v>84</v>
      </c>
      <c r="AV205" s="13" t="s">
        <v>82</v>
      </c>
      <c r="AW205" s="13" t="s">
        <v>31</v>
      </c>
      <c r="AX205" s="13" t="s">
        <v>74</v>
      </c>
      <c r="AY205" s="244" t="s">
        <v>117</v>
      </c>
    </row>
    <row r="206" s="14" customFormat="1">
      <c r="A206" s="14"/>
      <c r="B206" s="245"/>
      <c r="C206" s="246"/>
      <c r="D206" s="236" t="s">
        <v>128</v>
      </c>
      <c r="E206" s="247" t="s">
        <v>1</v>
      </c>
      <c r="F206" s="248" t="s">
        <v>259</v>
      </c>
      <c r="G206" s="246"/>
      <c r="H206" s="249">
        <v>502.31999999999999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128</v>
      </c>
      <c r="AU206" s="255" t="s">
        <v>84</v>
      </c>
      <c r="AV206" s="14" t="s">
        <v>84</v>
      </c>
      <c r="AW206" s="14" t="s">
        <v>31</v>
      </c>
      <c r="AX206" s="14" t="s">
        <v>74</v>
      </c>
      <c r="AY206" s="255" t="s">
        <v>117</v>
      </c>
    </row>
    <row r="207" s="15" customFormat="1">
      <c r="A207" s="15"/>
      <c r="B207" s="256"/>
      <c r="C207" s="257"/>
      <c r="D207" s="236" t="s">
        <v>128</v>
      </c>
      <c r="E207" s="258" t="s">
        <v>1</v>
      </c>
      <c r="F207" s="259" t="s">
        <v>131</v>
      </c>
      <c r="G207" s="257"/>
      <c r="H207" s="260">
        <v>770.61500000000001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6" t="s">
        <v>128</v>
      </c>
      <c r="AU207" s="266" t="s">
        <v>84</v>
      </c>
      <c r="AV207" s="15" t="s">
        <v>124</v>
      </c>
      <c r="AW207" s="15" t="s">
        <v>31</v>
      </c>
      <c r="AX207" s="15" t="s">
        <v>82</v>
      </c>
      <c r="AY207" s="266" t="s">
        <v>117</v>
      </c>
    </row>
    <row r="208" s="2" customFormat="1" ht="14.4" customHeight="1">
      <c r="A208" s="38"/>
      <c r="B208" s="39"/>
      <c r="C208" s="268" t="s">
        <v>260</v>
      </c>
      <c r="D208" s="268" t="s">
        <v>215</v>
      </c>
      <c r="E208" s="269" t="s">
        <v>261</v>
      </c>
      <c r="F208" s="270" t="s">
        <v>262</v>
      </c>
      <c r="G208" s="271" t="s">
        <v>204</v>
      </c>
      <c r="H208" s="272">
        <v>7.0720000000000001</v>
      </c>
      <c r="I208" s="273"/>
      <c r="J208" s="274">
        <f>ROUND(I208*H208,2)</f>
        <v>0</v>
      </c>
      <c r="K208" s="275"/>
      <c r="L208" s="276"/>
      <c r="M208" s="277" t="s">
        <v>1</v>
      </c>
      <c r="N208" s="278" t="s">
        <v>39</v>
      </c>
      <c r="O208" s="91"/>
      <c r="P208" s="225">
        <f>O208*H208</f>
        <v>0</v>
      </c>
      <c r="Q208" s="225">
        <v>0.55000000000000004</v>
      </c>
      <c r="R208" s="225">
        <f>Q208*H208</f>
        <v>3.8896000000000002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218</v>
      </c>
      <c r="AT208" s="227" t="s">
        <v>215</v>
      </c>
      <c r="AU208" s="227" t="s">
        <v>84</v>
      </c>
      <c r="AY208" s="17" t="s">
        <v>117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82</v>
      </c>
      <c r="BK208" s="228">
        <f>ROUND(I208*H208,2)</f>
        <v>0</v>
      </c>
      <c r="BL208" s="17" t="s">
        <v>177</v>
      </c>
      <c r="BM208" s="227" t="s">
        <v>263</v>
      </c>
    </row>
    <row r="209" s="13" customFormat="1">
      <c r="A209" s="13"/>
      <c r="B209" s="234"/>
      <c r="C209" s="235"/>
      <c r="D209" s="236" t="s">
        <v>128</v>
      </c>
      <c r="E209" s="237" t="s">
        <v>1</v>
      </c>
      <c r="F209" s="238" t="s">
        <v>264</v>
      </c>
      <c r="G209" s="235"/>
      <c r="H209" s="237" t="s">
        <v>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128</v>
      </c>
      <c r="AU209" s="244" t="s">
        <v>84</v>
      </c>
      <c r="AV209" s="13" t="s">
        <v>82</v>
      </c>
      <c r="AW209" s="13" t="s">
        <v>31</v>
      </c>
      <c r="AX209" s="13" t="s">
        <v>74</v>
      </c>
      <c r="AY209" s="244" t="s">
        <v>117</v>
      </c>
    </row>
    <row r="210" s="14" customFormat="1">
      <c r="A210" s="14"/>
      <c r="B210" s="245"/>
      <c r="C210" s="246"/>
      <c r="D210" s="236" t="s">
        <v>128</v>
      </c>
      <c r="E210" s="247" t="s">
        <v>1</v>
      </c>
      <c r="F210" s="248" t="s">
        <v>265</v>
      </c>
      <c r="G210" s="246"/>
      <c r="H210" s="249">
        <v>100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128</v>
      </c>
      <c r="AU210" s="255" t="s">
        <v>84</v>
      </c>
      <c r="AV210" s="14" t="s">
        <v>84</v>
      </c>
      <c r="AW210" s="14" t="s">
        <v>31</v>
      </c>
      <c r="AX210" s="14" t="s">
        <v>74</v>
      </c>
      <c r="AY210" s="255" t="s">
        <v>117</v>
      </c>
    </row>
    <row r="211" s="13" customFormat="1">
      <c r="A211" s="13"/>
      <c r="B211" s="234"/>
      <c r="C211" s="235"/>
      <c r="D211" s="236" t="s">
        <v>128</v>
      </c>
      <c r="E211" s="237" t="s">
        <v>1</v>
      </c>
      <c r="F211" s="238" t="s">
        <v>256</v>
      </c>
      <c r="G211" s="235"/>
      <c r="H211" s="237" t="s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128</v>
      </c>
      <c r="AU211" s="244" t="s">
        <v>84</v>
      </c>
      <c r="AV211" s="13" t="s">
        <v>82</v>
      </c>
      <c r="AW211" s="13" t="s">
        <v>31</v>
      </c>
      <c r="AX211" s="13" t="s">
        <v>74</v>
      </c>
      <c r="AY211" s="244" t="s">
        <v>117</v>
      </c>
    </row>
    <row r="212" s="14" customFormat="1">
      <c r="A212" s="14"/>
      <c r="B212" s="245"/>
      <c r="C212" s="246"/>
      <c r="D212" s="236" t="s">
        <v>128</v>
      </c>
      <c r="E212" s="247" t="s">
        <v>1</v>
      </c>
      <c r="F212" s="248" t="s">
        <v>266</v>
      </c>
      <c r="G212" s="246"/>
      <c r="H212" s="249">
        <v>883.20000000000005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128</v>
      </c>
      <c r="AU212" s="255" t="s">
        <v>84</v>
      </c>
      <c r="AV212" s="14" t="s">
        <v>84</v>
      </c>
      <c r="AW212" s="14" t="s">
        <v>31</v>
      </c>
      <c r="AX212" s="14" t="s">
        <v>74</v>
      </c>
      <c r="AY212" s="255" t="s">
        <v>117</v>
      </c>
    </row>
    <row r="213" s="13" customFormat="1">
      <c r="A213" s="13"/>
      <c r="B213" s="234"/>
      <c r="C213" s="235"/>
      <c r="D213" s="236" t="s">
        <v>128</v>
      </c>
      <c r="E213" s="237" t="s">
        <v>1</v>
      </c>
      <c r="F213" s="238" t="s">
        <v>258</v>
      </c>
      <c r="G213" s="235"/>
      <c r="H213" s="237" t="s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128</v>
      </c>
      <c r="AU213" s="244" t="s">
        <v>84</v>
      </c>
      <c r="AV213" s="13" t="s">
        <v>82</v>
      </c>
      <c r="AW213" s="13" t="s">
        <v>31</v>
      </c>
      <c r="AX213" s="13" t="s">
        <v>74</v>
      </c>
      <c r="AY213" s="244" t="s">
        <v>117</v>
      </c>
    </row>
    <row r="214" s="14" customFormat="1">
      <c r="A214" s="14"/>
      <c r="B214" s="245"/>
      <c r="C214" s="246"/>
      <c r="D214" s="236" t="s">
        <v>128</v>
      </c>
      <c r="E214" s="247" t="s">
        <v>1</v>
      </c>
      <c r="F214" s="248" t="s">
        <v>267</v>
      </c>
      <c r="G214" s="246"/>
      <c r="H214" s="249">
        <v>1747.2000000000001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128</v>
      </c>
      <c r="AU214" s="255" t="s">
        <v>84</v>
      </c>
      <c r="AV214" s="14" t="s">
        <v>84</v>
      </c>
      <c r="AW214" s="14" t="s">
        <v>31</v>
      </c>
      <c r="AX214" s="14" t="s">
        <v>74</v>
      </c>
      <c r="AY214" s="255" t="s">
        <v>117</v>
      </c>
    </row>
    <row r="215" s="15" customFormat="1">
      <c r="A215" s="15"/>
      <c r="B215" s="256"/>
      <c r="C215" s="257"/>
      <c r="D215" s="236" t="s">
        <v>128</v>
      </c>
      <c r="E215" s="258" t="s">
        <v>1</v>
      </c>
      <c r="F215" s="259" t="s">
        <v>131</v>
      </c>
      <c r="G215" s="257"/>
      <c r="H215" s="260">
        <v>2730.4000000000001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6" t="s">
        <v>128</v>
      </c>
      <c r="AU215" s="266" t="s">
        <v>84</v>
      </c>
      <c r="AV215" s="15" t="s">
        <v>124</v>
      </c>
      <c r="AW215" s="15" t="s">
        <v>31</v>
      </c>
      <c r="AX215" s="15" t="s">
        <v>82</v>
      </c>
      <c r="AY215" s="266" t="s">
        <v>117</v>
      </c>
    </row>
    <row r="216" s="14" customFormat="1">
      <c r="A216" s="14"/>
      <c r="B216" s="245"/>
      <c r="C216" s="246"/>
      <c r="D216" s="236" t="s">
        <v>128</v>
      </c>
      <c r="E216" s="246"/>
      <c r="F216" s="248" t="s">
        <v>268</v>
      </c>
      <c r="G216" s="246"/>
      <c r="H216" s="249">
        <v>7.0720000000000001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128</v>
      </c>
      <c r="AU216" s="255" t="s">
        <v>84</v>
      </c>
      <c r="AV216" s="14" t="s">
        <v>84</v>
      </c>
      <c r="AW216" s="14" t="s">
        <v>4</v>
      </c>
      <c r="AX216" s="14" t="s">
        <v>82</v>
      </c>
      <c r="AY216" s="255" t="s">
        <v>117</v>
      </c>
    </row>
    <row r="217" s="2" customFormat="1" ht="14.4" customHeight="1">
      <c r="A217" s="38"/>
      <c r="B217" s="39"/>
      <c r="C217" s="215" t="s">
        <v>269</v>
      </c>
      <c r="D217" s="215" t="s">
        <v>120</v>
      </c>
      <c r="E217" s="216" t="s">
        <v>270</v>
      </c>
      <c r="F217" s="217" t="s">
        <v>271</v>
      </c>
      <c r="G217" s="218" t="s">
        <v>176</v>
      </c>
      <c r="H217" s="219">
        <v>634.79999999999995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39</v>
      </c>
      <c r="O217" s="91"/>
      <c r="P217" s="225">
        <f>O217*H217</f>
        <v>0</v>
      </c>
      <c r="Q217" s="225">
        <v>2.0000000000000002E-05</v>
      </c>
      <c r="R217" s="225">
        <f>Q217*H217</f>
        <v>0.012696000000000001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177</v>
      </c>
      <c r="AT217" s="227" t="s">
        <v>120</v>
      </c>
      <c r="AU217" s="227" t="s">
        <v>84</v>
      </c>
      <c r="AY217" s="17" t="s">
        <v>117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82</v>
      </c>
      <c r="BK217" s="228">
        <f>ROUND(I217*H217,2)</f>
        <v>0</v>
      </c>
      <c r="BL217" s="17" t="s">
        <v>177</v>
      </c>
      <c r="BM217" s="227" t="s">
        <v>272</v>
      </c>
    </row>
    <row r="218" s="2" customFormat="1">
      <c r="A218" s="38"/>
      <c r="B218" s="39"/>
      <c r="C218" s="40"/>
      <c r="D218" s="229" t="s">
        <v>126</v>
      </c>
      <c r="E218" s="40"/>
      <c r="F218" s="230" t="s">
        <v>273</v>
      </c>
      <c r="G218" s="40"/>
      <c r="H218" s="40"/>
      <c r="I218" s="231"/>
      <c r="J218" s="40"/>
      <c r="K218" s="40"/>
      <c r="L218" s="44"/>
      <c r="M218" s="232"/>
      <c r="N218" s="23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126</v>
      </c>
      <c r="AU218" s="17" t="s">
        <v>84</v>
      </c>
    </row>
    <row r="219" s="13" customFormat="1">
      <c r="A219" s="13"/>
      <c r="B219" s="234"/>
      <c r="C219" s="235"/>
      <c r="D219" s="236" t="s">
        <v>128</v>
      </c>
      <c r="E219" s="237" t="s">
        <v>1</v>
      </c>
      <c r="F219" s="238" t="s">
        <v>254</v>
      </c>
      <c r="G219" s="235"/>
      <c r="H219" s="237" t="s">
        <v>1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128</v>
      </c>
      <c r="AU219" s="244" t="s">
        <v>84</v>
      </c>
      <c r="AV219" s="13" t="s">
        <v>82</v>
      </c>
      <c r="AW219" s="13" t="s">
        <v>31</v>
      </c>
      <c r="AX219" s="13" t="s">
        <v>74</v>
      </c>
      <c r="AY219" s="244" t="s">
        <v>117</v>
      </c>
    </row>
    <row r="220" s="14" customFormat="1">
      <c r="A220" s="14"/>
      <c r="B220" s="245"/>
      <c r="C220" s="246"/>
      <c r="D220" s="236" t="s">
        <v>128</v>
      </c>
      <c r="E220" s="247" t="s">
        <v>1</v>
      </c>
      <c r="F220" s="248" t="s">
        <v>274</v>
      </c>
      <c r="G220" s="246"/>
      <c r="H220" s="249">
        <v>13.800000000000001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128</v>
      </c>
      <c r="AU220" s="255" t="s">
        <v>84</v>
      </c>
      <c r="AV220" s="14" t="s">
        <v>84</v>
      </c>
      <c r="AW220" s="14" t="s">
        <v>31</v>
      </c>
      <c r="AX220" s="14" t="s">
        <v>74</v>
      </c>
      <c r="AY220" s="255" t="s">
        <v>117</v>
      </c>
    </row>
    <row r="221" s="13" customFormat="1">
      <c r="A221" s="13"/>
      <c r="B221" s="234"/>
      <c r="C221" s="235"/>
      <c r="D221" s="236" t="s">
        <v>128</v>
      </c>
      <c r="E221" s="237" t="s">
        <v>1</v>
      </c>
      <c r="F221" s="238" t="s">
        <v>256</v>
      </c>
      <c r="G221" s="235"/>
      <c r="H221" s="237" t="s">
        <v>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128</v>
      </c>
      <c r="AU221" s="244" t="s">
        <v>84</v>
      </c>
      <c r="AV221" s="13" t="s">
        <v>82</v>
      </c>
      <c r="AW221" s="13" t="s">
        <v>31</v>
      </c>
      <c r="AX221" s="13" t="s">
        <v>74</v>
      </c>
      <c r="AY221" s="244" t="s">
        <v>117</v>
      </c>
    </row>
    <row r="222" s="14" customFormat="1">
      <c r="A222" s="14"/>
      <c r="B222" s="245"/>
      <c r="C222" s="246"/>
      <c r="D222" s="236" t="s">
        <v>128</v>
      </c>
      <c r="E222" s="247" t="s">
        <v>1</v>
      </c>
      <c r="F222" s="248" t="s">
        <v>275</v>
      </c>
      <c r="G222" s="246"/>
      <c r="H222" s="249">
        <v>207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128</v>
      </c>
      <c r="AU222" s="255" t="s">
        <v>84</v>
      </c>
      <c r="AV222" s="14" t="s">
        <v>84</v>
      </c>
      <c r="AW222" s="14" t="s">
        <v>31</v>
      </c>
      <c r="AX222" s="14" t="s">
        <v>74</v>
      </c>
      <c r="AY222" s="255" t="s">
        <v>117</v>
      </c>
    </row>
    <row r="223" s="13" customFormat="1">
      <c r="A223" s="13"/>
      <c r="B223" s="234"/>
      <c r="C223" s="235"/>
      <c r="D223" s="236" t="s">
        <v>128</v>
      </c>
      <c r="E223" s="237" t="s">
        <v>1</v>
      </c>
      <c r="F223" s="238" t="s">
        <v>258</v>
      </c>
      <c r="G223" s="235"/>
      <c r="H223" s="237" t="s">
        <v>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128</v>
      </c>
      <c r="AU223" s="244" t="s">
        <v>84</v>
      </c>
      <c r="AV223" s="13" t="s">
        <v>82</v>
      </c>
      <c r="AW223" s="13" t="s">
        <v>31</v>
      </c>
      <c r="AX223" s="13" t="s">
        <v>74</v>
      </c>
      <c r="AY223" s="244" t="s">
        <v>117</v>
      </c>
    </row>
    <row r="224" s="14" customFormat="1">
      <c r="A224" s="14"/>
      <c r="B224" s="245"/>
      <c r="C224" s="246"/>
      <c r="D224" s="236" t="s">
        <v>128</v>
      </c>
      <c r="E224" s="247" t="s">
        <v>1</v>
      </c>
      <c r="F224" s="248" t="s">
        <v>276</v>
      </c>
      <c r="G224" s="246"/>
      <c r="H224" s="249">
        <v>414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128</v>
      </c>
      <c r="AU224" s="255" t="s">
        <v>84</v>
      </c>
      <c r="AV224" s="14" t="s">
        <v>84</v>
      </c>
      <c r="AW224" s="14" t="s">
        <v>31</v>
      </c>
      <c r="AX224" s="14" t="s">
        <v>74</v>
      </c>
      <c r="AY224" s="255" t="s">
        <v>117</v>
      </c>
    </row>
    <row r="225" s="15" customFormat="1">
      <c r="A225" s="15"/>
      <c r="B225" s="256"/>
      <c r="C225" s="257"/>
      <c r="D225" s="236" t="s">
        <v>128</v>
      </c>
      <c r="E225" s="258" t="s">
        <v>1</v>
      </c>
      <c r="F225" s="259" t="s">
        <v>131</v>
      </c>
      <c r="G225" s="257"/>
      <c r="H225" s="260">
        <v>634.79999999999995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6" t="s">
        <v>128</v>
      </c>
      <c r="AU225" s="266" t="s">
        <v>84</v>
      </c>
      <c r="AV225" s="15" t="s">
        <v>124</v>
      </c>
      <c r="AW225" s="15" t="s">
        <v>31</v>
      </c>
      <c r="AX225" s="15" t="s">
        <v>82</v>
      </c>
      <c r="AY225" s="266" t="s">
        <v>117</v>
      </c>
    </row>
    <row r="226" s="2" customFormat="1" ht="14.4" customHeight="1">
      <c r="A226" s="38"/>
      <c r="B226" s="39"/>
      <c r="C226" s="268" t="s">
        <v>277</v>
      </c>
      <c r="D226" s="268" t="s">
        <v>215</v>
      </c>
      <c r="E226" s="269" t="s">
        <v>261</v>
      </c>
      <c r="F226" s="270" t="s">
        <v>262</v>
      </c>
      <c r="G226" s="271" t="s">
        <v>204</v>
      </c>
      <c r="H226" s="272">
        <v>1.6439999999999999</v>
      </c>
      <c r="I226" s="273"/>
      <c r="J226" s="274">
        <f>ROUND(I226*H226,2)</f>
        <v>0</v>
      </c>
      <c r="K226" s="275"/>
      <c r="L226" s="276"/>
      <c r="M226" s="277" t="s">
        <v>1</v>
      </c>
      <c r="N226" s="278" t="s">
        <v>39</v>
      </c>
      <c r="O226" s="91"/>
      <c r="P226" s="225">
        <f>O226*H226</f>
        <v>0</v>
      </c>
      <c r="Q226" s="225">
        <v>0.55000000000000004</v>
      </c>
      <c r="R226" s="225">
        <f>Q226*H226</f>
        <v>0.9042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218</v>
      </c>
      <c r="AT226" s="227" t="s">
        <v>215</v>
      </c>
      <c r="AU226" s="227" t="s">
        <v>84</v>
      </c>
      <c r="AY226" s="17" t="s">
        <v>117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82</v>
      </c>
      <c r="BK226" s="228">
        <f>ROUND(I226*H226,2)</f>
        <v>0</v>
      </c>
      <c r="BL226" s="17" t="s">
        <v>177</v>
      </c>
      <c r="BM226" s="227" t="s">
        <v>278</v>
      </c>
    </row>
    <row r="227" s="14" customFormat="1">
      <c r="A227" s="14"/>
      <c r="B227" s="245"/>
      <c r="C227" s="246"/>
      <c r="D227" s="236" t="s">
        <v>128</v>
      </c>
      <c r="E227" s="246"/>
      <c r="F227" s="248" t="s">
        <v>279</v>
      </c>
      <c r="G227" s="246"/>
      <c r="H227" s="249">
        <v>1.6439999999999999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128</v>
      </c>
      <c r="AU227" s="255" t="s">
        <v>84</v>
      </c>
      <c r="AV227" s="14" t="s">
        <v>84</v>
      </c>
      <c r="AW227" s="14" t="s">
        <v>4</v>
      </c>
      <c r="AX227" s="14" t="s">
        <v>82</v>
      </c>
      <c r="AY227" s="255" t="s">
        <v>117</v>
      </c>
    </row>
    <row r="228" s="2" customFormat="1" ht="22.2" customHeight="1">
      <c r="A228" s="38"/>
      <c r="B228" s="39"/>
      <c r="C228" s="215" t="s">
        <v>280</v>
      </c>
      <c r="D228" s="215" t="s">
        <v>120</v>
      </c>
      <c r="E228" s="216" t="s">
        <v>281</v>
      </c>
      <c r="F228" s="217" t="s">
        <v>282</v>
      </c>
      <c r="G228" s="218" t="s">
        <v>196</v>
      </c>
      <c r="H228" s="267"/>
      <c r="I228" s="220"/>
      <c r="J228" s="221">
        <f>ROUND(I228*H228,2)</f>
        <v>0</v>
      </c>
      <c r="K228" s="222"/>
      <c r="L228" s="44"/>
      <c r="M228" s="223" t="s">
        <v>1</v>
      </c>
      <c r="N228" s="224" t="s">
        <v>39</v>
      </c>
      <c r="O228" s="91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177</v>
      </c>
      <c r="AT228" s="227" t="s">
        <v>120</v>
      </c>
      <c r="AU228" s="227" t="s">
        <v>84</v>
      </c>
      <c r="AY228" s="17" t="s">
        <v>117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82</v>
      </c>
      <c r="BK228" s="228">
        <f>ROUND(I228*H228,2)</f>
        <v>0</v>
      </c>
      <c r="BL228" s="17" t="s">
        <v>177</v>
      </c>
      <c r="BM228" s="227" t="s">
        <v>283</v>
      </c>
    </row>
    <row r="229" s="2" customFormat="1">
      <c r="A229" s="38"/>
      <c r="B229" s="39"/>
      <c r="C229" s="40"/>
      <c r="D229" s="229" t="s">
        <v>126</v>
      </c>
      <c r="E229" s="40"/>
      <c r="F229" s="230" t="s">
        <v>284</v>
      </c>
      <c r="G229" s="40"/>
      <c r="H229" s="40"/>
      <c r="I229" s="231"/>
      <c r="J229" s="40"/>
      <c r="K229" s="40"/>
      <c r="L229" s="44"/>
      <c r="M229" s="232"/>
      <c r="N229" s="23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126</v>
      </c>
      <c r="AU229" s="17" t="s">
        <v>84</v>
      </c>
    </row>
    <row r="230" s="12" customFormat="1" ht="22.8" customHeight="1">
      <c r="A230" s="12"/>
      <c r="B230" s="199"/>
      <c r="C230" s="200"/>
      <c r="D230" s="201" t="s">
        <v>73</v>
      </c>
      <c r="E230" s="213" t="s">
        <v>285</v>
      </c>
      <c r="F230" s="213" t="s">
        <v>286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SUM(P231:P306)</f>
        <v>0</v>
      </c>
      <c r="Q230" s="207"/>
      <c r="R230" s="208">
        <f>SUM(R231:R306)</f>
        <v>0.52512915000000004</v>
      </c>
      <c r="S230" s="207"/>
      <c r="T230" s="209">
        <f>SUM(T231:T306)</f>
        <v>0.77706399999999998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84</v>
      </c>
      <c r="AT230" s="211" t="s">
        <v>73</v>
      </c>
      <c r="AU230" s="211" t="s">
        <v>82</v>
      </c>
      <c r="AY230" s="210" t="s">
        <v>117</v>
      </c>
      <c r="BK230" s="212">
        <f>SUM(BK231:BK306)</f>
        <v>0</v>
      </c>
    </row>
    <row r="231" s="2" customFormat="1" ht="14.4" customHeight="1">
      <c r="A231" s="38"/>
      <c r="B231" s="39"/>
      <c r="C231" s="215" t="s">
        <v>287</v>
      </c>
      <c r="D231" s="215" t="s">
        <v>120</v>
      </c>
      <c r="E231" s="216" t="s">
        <v>288</v>
      </c>
      <c r="F231" s="217" t="s">
        <v>289</v>
      </c>
      <c r="G231" s="218" t="s">
        <v>176</v>
      </c>
      <c r="H231" s="219">
        <v>41.399999999999999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39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0.0016999999999999999</v>
      </c>
      <c r="T231" s="226">
        <f>S231*H231</f>
        <v>0.070379999999999998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177</v>
      </c>
      <c r="AT231" s="227" t="s">
        <v>120</v>
      </c>
      <c r="AU231" s="227" t="s">
        <v>84</v>
      </c>
      <c r="AY231" s="17" t="s">
        <v>117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82</v>
      </c>
      <c r="BK231" s="228">
        <f>ROUND(I231*H231,2)</f>
        <v>0</v>
      </c>
      <c r="BL231" s="17" t="s">
        <v>177</v>
      </c>
      <c r="BM231" s="227" t="s">
        <v>290</v>
      </c>
    </row>
    <row r="232" s="2" customFormat="1">
      <c r="A232" s="38"/>
      <c r="B232" s="39"/>
      <c r="C232" s="40"/>
      <c r="D232" s="229" t="s">
        <v>126</v>
      </c>
      <c r="E232" s="40"/>
      <c r="F232" s="230" t="s">
        <v>291</v>
      </c>
      <c r="G232" s="40"/>
      <c r="H232" s="40"/>
      <c r="I232" s="231"/>
      <c r="J232" s="40"/>
      <c r="K232" s="40"/>
      <c r="L232" s="44"/>
      <c r="M232" s="232"/>
      <c r="N232" s="23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126</v>
      </c>
      <c r="AU232" s="17" t="s">
        <v>84</v>
      </c>
    </row>
    <row r="233" s="13" customFormat="1">
      <c r="A233" s="13"/>
      <c r="B233" s="234"/>
      <c r="C233" s="235"/>
      <c r="D233" s="236" t="s">
        <v>128</v>
      </c>
      <c r="E233" s="237" t="s">
        <v>1</v>
      </c>
      <c r="F233" s="238" t="s">
        <v>256</v>
      </c>
      <c r="G233" s="235"/>
      <c r="H233" s="237" t="s">
        <v>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128</v>
      </c>
      <c r="AU233" s="244" t="s">
        <v>84</v>
      </c>
      <c r="AV233" s="13" t="s">
        <v>82</v>
      </c>
      <c r="AW233" s="13" t="s">
        <v>31</v>
      </c>
      <c r="AX233" s="13" t="s">
        <v>74</v>
      </c>
      <c r="AY233" s="244" t="s">
        <v>117</v>
      </c>
    </row>
    <row r="234" s="14" customFormat="1">
      <c r="A234" s="14"/>
      <c r="B234" s="245"/>
      <c r="C234" s="246"/>
      <c r="D234" s="236" t="s">
        <v>128</v>
      </c>
      <c r="E234" s="247" t="s">
        <v>1</v>
      </c>
      <c r="F234" s="248" t="s">
        <v>292</v>
      </c>
      <c r="G234" s="246"/>
      <c r="H234" s="249">
        <v>27.600000000000001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128</v>
      </c>
      <c r="AU234" s="255" t="s">
        <v>84</v>
      </c>
      <c r="AV234" s="14" t="s">
        <v>84</v>
      </c>
      <c r="AW234" s="14" t="s">
        <v>31</v>
      </c>
      <c r="AX234" s="14" t="s">
        <v>74</v>
      </c>
      <c r="AY234" s="255" t="s">
        <v>117</v>
      </c>
    </row>
    <row r="235" s="13" customFormat="1">
      <c r="A235" s="13"/>
      <c r="B235" s="234"/>
      <c r="C235" s="235"/>
      <c r="D235" s="236" t="s">
        <v>128</v>
      </c>
      <c r="E235" s="237" t="s">
        <v>1</v>
      </c>
      <c r="F235" s="238" t="s">
        <v>293</v>
      </c>
      <c r="G235" s="235"/>
      <c r="H235" s="237" t="s">
        <v>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128</v>
      </c>
      <c r="AU235" s="244" t="s">
        <v>84</v>
      </c>
      <c r="AV235" s="13" t="s">
        <v>82</v>
      </c>
      <c r="AW235" s="13" t="s">
        <v>31</v>
      </c>
      <c r="AX235" s="13" t="s">
        <v>74</v>
      </c>
      <c r="AY235" s="244" t="s">
        <v>117</v>
      </c>
    </row>
    <row r="236" s="14" customFormat="1">
      <c r="A236" s="14"/>
      <c r="B236" s="245"/>
      <c r="C236" s="246"/>
      <c r="D236" s="236" t="s">
        <v>128</v>
      </c>
      <c r="E236" s="247" t="s">
        <v>1</v>
      </c>
      <c r="F236" s="248" t="s">
        <v>294</v>
      </c>
      <c r="G236" s="246"/>
      <c r="H236" s="249">
        <v>13.800000000000001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128</v>
      </c>
      <c r="AU236" s="255" t="s">
        <v>84</v>
      </c>
      <c r="AV236" s="14" t="s">
        <v>84</v>
      </c>
      <c r="AW236" s="14" t="s">
        <v>31</v>
      </c>
      <c r="AX236" s="14" t="s">
        <v>74</v>
      </c>
      <c r="AY236" s="255" t="s">
        <v>117</v>
      </c>
    </row>
    <row r="237" s="15" customFormat="1">
      <c r="A237" s="15"/>
      <c r="B237" s="256"/>
      <c r="C237" s="257"/>
      <c r="D237" s="236" t="s">
        <v>128</v>
      </c>
      <c r="E237" s="258" t="s">
        <v>1</v>
      </c>
      <c r="F237" s="259" t="s">
        <v>131</v>
      </c>
      <c r="G237" s="257"/>
      <c r="H237" s="260">
        <v>41.400000000000006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6" t="s">
        <v>128</v>
      </c>
      <c r="AU237" s="266" t="s">
        <v>84</v>
      </c>
      <c r="AV237" s="15" t="s">
        <v>124</v>
      </c>
      <c r="AW237" s="15" t="s">
        <v>31</v>
      </c>
      <c r="AX237" s="15" t="s">
        <v>82</v>
      </c>
      <c r="AY237" s="266" t="s">
        <v>117</v>
      </c>
    </row>
    <row r="238" s="2" customFormat="1" ht="19.8" customHeight="1">
      <c r="A238" s="38"/>
      <c r="B238" s="39"/>
      <c r="C238" s="215" t="s">
        <v>295</v>
      </c>
      <c r="D238" s="215" t="s">
        <v>120</v>
      </c>
      <c r="E238" s="216" t="s">
        <v>296</v>
      </c>
      <c r="F238" s="217" t="s">
        <v>297</v>
      </c>
      <c r="G238" s="218" t="s">
        <v>176</v>
      </c>
      <c r="H238" s="219">
        <v>109.59999999999999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39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0.0017700000000000001</v>
      </c>
      <c r="T238" s="226">
        <f>S238*H238</f>
        <v>0.193992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177</v>
      </c>
      <c r="AT238" s="227" t="s">
        <v>120</v>
      </c>
      <c r="AU238" s="227" t="s">
        <v>84</v>
      </c>
      <c r="AY238" s="17" t="s">
        <v>117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82</v>
      </c>
      <c r="BK238" s="228">
        <f>ROUND(I238*H238,2)</f>
        <v>0</v>
      </c>
      <c r="BL238" s="17" t="s">
        <v>177</v>
      </c>
      <c r="BM238" s="227" t="s">
        <v>298</v>
      </c>
    </row>
    <row r="239" s="2" customFormat="1">
      <c r="A239" s="38"/>
      <c r="B239" s="39"/>
      <c r="C239" s="40"/>
      <c r="D239" s="229" t="s">
        <v>126</v>
      </c>
      <c r="E239" s="40"/>
      <c r="F239" s="230" t="s">
        <v>299</v>
      </c>
      <c r="G239" s="40"/>
      <c r="H239" s="40"/>
      <c r="I239" s="231"/>
      <c r="J239" s="40"/>
      <c r="K239" s="40"/>
      <c r="L239" s="44"/>
      <c r="M239" s="232"/>
      <c r="N239" s="23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126</v>
      </c>
      <c r="AU239" s="17" t="s">
        <v>84</v>
      </c>
    </row>
    <row r="240" s="13" customFormat="1">
      <c r="A240" s="13"/>
      <c r="B240" s="234"/>
      <c r="C240" s="235"/>
      <c r="D240" s="236" t="s">
        <v>128</v>
      </c>
      <c r="E240" s="237" t="s">
        <v>1</v>
      </c>
      <c r="F240" s="238" t="s">
        <v>256</v>
      </c>
      <c r="G240" s="235"/>
      <c r="H240" s="237" t="s">
        <v>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128</v>
      </c>
      <c r="AU240" s="244" t="s">
        <v>84</v>
      </c>
      <c r="AV240" s="13" t="s">
        <v>82</v>
      </c>
      <c r="AW240" s="13" t="s">
        <v>31</v>
      </c>
      <c r="AX240" s="13" t="s">
        <v>74</v>
      </c>
      <c r="AY240" s="244" t="s">
        <v>117</v>
      </c>
    </row>
    <row r="241" s="14" customFormat="1">
      <c r="A241" s="14"/>
      <c r="B241" s="245"/>
      <c r="C241" s="246"/>
      <c r="D241" s="236" t="s">
        <v>128</v>
      </c>
      <c r="E241" s="247" t="s">
        <v>1</v>
      </c>
      <c r="F241" s="248" t="s">
        <v>300</v>
      </c>
      <c r="G241" s="246"/>
      <c r="H241" s="249">
        <v>36.799999999999997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128</v>
      </c>
      <c r="AU241" s="255" t="s">
        <v>84</v>
      </c>
      <c r="AV241" s="14" t="s">
        <v>84</v>
      </c>
      <c r="AW241" s="14" t="s">
        <v>31</v>
      </c>
      <c r="AX241" s="14" t="s">
        <v>74</v>
      </c>
      <c r="AY241" s="255" t="s">
        <v>117</v>
      </c>
    </row>
    <row r="242" s="13" customFormat="1">
      <c r="A242" s="13"/>
      <c r="B242" s="234"/>
      <c r="C242" s="235"/>
      <c r="D242" s="236" t="s">
        <v>128</v>
      </c>
      <c r="E242" s="237" t="s">
        <v>1</v>
      </c>
      <c r="F242" s="238" t="s">
        <v>293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128</v>
      </c>
      <c r="AU242" s="244" t="s">
        <v>84</v>
      </c>
      <c r="AV242" s="13" t="s">
        <v>82</v>
      </c>
      <c r="AW242" s="13" t="s">
        <v>31</v>
      </c>
      <c r="AX242" s="13" t="s">
        <v>74</v>
      </c>
      <c r="AY242" s="244" t="s">
        <v>117</v>
      </c>
    </row>
    <row r="243" s="14" customFormat="1">
      <c r="A243" s="14"/>
      <c r="B243" s="245"/>
      <c r="C243" s="246"/>
      <c r="D243" s="236" t="s">
        <v>128</v>
      </c>
      <c r="E243" s="247" t="s">
        <v>1</v>
      </c>
      <c r="F243" s="248" t="s">
        <v>301</v>
      </c>
      <c r="G243" s="246"/>
      <c r="H243" s="249">
        <v>72.799999999999997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128</v>
      </c>
      <c r="AU243" s="255" t="s">
        <v>84</v>
      </c>
      <c r="AV243" s="14" t="s">
        <v>84</v>
      </c>
      <c r="AW243" s="14" t="s">
        <v>31</v>
      </c>
      <c r="AX243" s="14" t="s">
        <v>74</v>
      </c>
      <c r="AY243" s="255" t="s">
        <v>117</v>
      </c>
    </row>
    <row r="244" s="15" customFormat="1">
      <c r="A244" s="15"/>
      <c r="B244" s="256"/>
      <c r="C244" s="257"/>
      <c r="D244" s="236" t="s">
        <v>128</v>
      </c>
      <c r="E244" s="258" t="s">
        <v>1</v>
      </c>
      <c r="F244" s="259" t="s">
        <v>131</v>
      </c>
      <c r="G244" s="257"/>
      <c r="H244" s="260">
        <v>109.59999999999999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6" t="s">
        <v>128</v>
      </c>
      <c r="AU244" s="266" t="s">
        <v>84</v>
      </c>
      <c r="AV244" s="15" t="s">
        <v>124</v>
      </c>
      <c r="AW244" s="15" t="s">
        <v>31</v>
      </c>
      <c r="AX244" s="15" t="s">
        <v>82</v>
      </c>
      <c r="AY244" s="266" t="s">
        <v>117</v>
      </c>
    </row>
    <row r="245" s="2" customFormat="1" ht="14.4" customHeight="1">
      <c r="A245" s="38"/>
      <c r="B245" s="39"/>
      <c r="C245" s="215" t="s">
        <v>302</v>
      </c>
      <c r="D245" s="215" t="s">
        <v>120</v>
      </c>
      <c r="E245" s="216" t="s">
        <v>303</v>
      </c>
      <c r="F245" s="217" t="s">
        <v>304</v>
      </c>
      <c r="G245" s="218" t="s">
        <v>176</v>
      </c>
      <c r="H245" s="219">
        <v>109.59999999999999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39</v>
      </c>
      <c r="O245" s="91"/>
      <c r="P245" s="225">
        <f>O245*H245</f>
        <v>0</v>
      </c>
      <c r="Q245" s="225">
        <v>0</v>
      </c>
      <c r="R245" s="225">
        <f>Q245*H245</f>
        <v>0</v>
      </c>
      <c r="S245" s="225">
        <v>0.0025999999999999999</v>
      </c>
      <c r="T245" s="226">
        <f>S245*H245</f>
        <v>0.28495999999999999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177</v>
      </c>
      <c r="AT245" s="227" t="s">
        <v>120</v>
      </c>
      <c r="AU245" s="227" t="s">
        <v>84</v>
      </c>
      <c r="AY245" s="17" t="s">
        <v>117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82</v>
      </c>
      <c r="BK245" s="228">
        <f>ROUND(I245*H245,2)</f>
        <v>0</v>
      </c>
      <c r="BL245" s="17" t="s">
        <v>177</v>
      </c>
      <c r="BM245" s="227" t="s">
        <v>305</v>
      </c>
    </row>
    <row r="246" s="2" customFormat="1">
      <c r="A246" s="38"/>
      <c r="B246" s="39"/>
      <c r="C246" s="40"/>
      <c r="D246" s="229" t="s">
        <v>126</v>
      </c>
      <c r="E246" s="40"/>
      <c r="F246" s="230" t="s">
        <v>306</v>
      </c>
      <c r="G246" s="40"/>
      <c r="H246" s="40"/>
      <c r="I246" s="231"/>
      <c r="J246" s="40"/>
      <c r="K246" s="40"/>
      <c r="L246" s="44"/>
      <c r="M246" s="232"/>
      <c r="N246" s="23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126</v>
      </c>
      <c r="AU246" s="17" t="s">
        <v>84</v>
      </c>
    </row>
    <row r="247" s="13" customFormat="1">
      <c r="A247" s="13"/>
      <c r="B247" s="234"/>
      <c r="C247" s="235"/>
      <c r="D247" s="236" t="s">
        <v>128</v>
      </c>
      <c r="E247" s="237" t="s">
        <v>1</v>
      </c>
      <c r="F247" s="238" t="s">
        <v>256</v>
      </c>
      <c r="G247" s="235"/>
      <c r="H247" s="237" t="s">
        <v>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128</v>
      </c>
      <c r="AU247" s="244" t="s">
        <v>84</v>
      </c>
      <c r="AV247" s="13" t="s">
        <v>82</v>
      </c>
      <c r="AW247" s="13" t="s">
        <v>31</v>
      </c>
      <c r="AX247" s="13" t="s">
        <v>74</v>
      </c>
      <c r="AY247" s="244" t="s">
        <v>117</v>
      </c>
    </row>
    <row r="248" s="14" customFormat="1">
      <c r="A248" s="14"/>
      <c r="B248" s="245"/>
      <c r="C248" s="246"/>
      <c r="D248" s="236" t="s">
        <v>128</v>
      </c>
      <c r="E248" s="247" t="s">
        <v>1</v>
      </c>
      <c r="F248" s="248" t="s">
        <v>300</v>
      </c>
      <c r="G248" s="246"/>
      <c r="H248" s="249">
        <v>36.799999999999997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128</v>
      </c>
      <c r="AU248" s="255" t="s">
        <v>84</v>
      </c>
      <c r="AV248" s="14" t="s">
        <v>84</v>
      </c>
      <c r="AW248" s="14" t="s">
        <v>31</v>
      </c>
      <c r="AX248" s="14" t="s">
        <v>74</v>
      </c>
      <c r="AY248" s="255" t="s">
        <v>117</v>
      </c>
    </row>
    <row r="249" s="13" customFormat="1">
      <c r="A249" s="13"/>
      <c r="B249" s="234"/>
      <c r="C249" s="235"/>
      <c r="D249" s="236" t="s">
        <v>128</v>
      </c>
      <c r="E249" s="237" t="s">
        <v>1</v>
      </c>
      <c r="F249" s="238" t="s">
        <v>293</v>
      </c>
      <c r="G249" s="235"/>
      <c r="H249" s="237" t="s">
        <v>1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128</v>
      </c>
      <c r="AU249" s="244" t="s">
        <v>84</v>
      </c>
      <c r="AV249" s="13" t="s">
        <v>82</v>
      </c>
      <c r="AW249" s="13" t="s">
        <v>31</v>
      </c>
      <c r="AX249" s="13" t="s">
        <v>74</v>
      </c>
      <c r="AY249" s="244" t="s">
        <v>117</v>
      </c>
    </row>
    <row r="250" s="14" customFormat="1">
      <c r="A250" s="14"/>
      <c r="B250" s="245"/>
      <c r="C250" s="246"/>
      <c r="D250" s="236" t="s">
        <v>128</v>
      </c>
      <c r="E250" s="247" t="s">
        <v>1</v>
      </c>
      <c r="F250" s="248" t="s">
        <v>301</v>
      </c>
      <c r="G250" s="246"/>
      <c r="H250" s="249">
        <v>72.799999999999997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128</v>
      </c>
      <c r="AU250" s="255" t="s">
        <v>84</v>
      </c>
      <c r="AV250" s="14" t="s">
        <v>84</v>
      </c>
      <c r="AW250" s="14" t="s">
        <v>31</v>
      </c>
      <c r="AX250" s="14" t="s">
        <v>74</v>
      </c>
      <c r="AY250" s="255" t="s">
        <v>117</v>
      </c>
    </row>
    <row r="251" s="15" customFormat="1">
      <c r="A251" s="15"/>
      <c r="B251" s="256"/>
      <c r="C251" s="257"/>
      <c r="D251" s="236" t="s">
        <v>128</v>
      </c>
      <c r="E251" s="258" t="s">
        <v>1</v>
      </c>
      <c r="F251" s="259" t="s">
        <v>131</v>
      </c>
      <c r="G251" s="257"/>
      <c r="H251" s="260">
        <v>109.59999999999999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128</v>
      </c>
      <c r="AU251" s="266" t="s">
        <v>84</v>
      </c>
      <c r="AV251" s="15" t="s">
        <v>124</v>
      </c>
      <c r="AW251" s="15" t="s">
        <v>31</v>
      </c>
      <c r="AX251" s="15" t="s">
        <v>82</v>
      </c>
      <c r="AY251" s="266" t="s">
        <v>117</v>
      </c>
    </row>
    <row r="252" s="2" customFormat="1" ht="14.4" customHeight="1">
      <c r="A252" s="38"/>
      <c r="B252" s="39"/>
      <c r="C252" s="215" t="s">
        <v>307</v>
      </c>
      <c r="D252" s="215" t="s">
        <v>120</v>
      </c>
      <c r="E252" s="216" t="s">
        <v>308</v>
      </c>
      <c r="F252" s="217" t="s">
        <v>309</v>
      </c>
      <c r="G252" s="218" t="s">
        <v>176</v>
      </c>
      <c r="H252" s="219">
        <v>57.799999999999997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39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0.0039399999999999999</v>
      </c>
      <c r="T252" s="226">
        <f>S252*H252</f>
        <v>0.22773199999999999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177</v>
      </c>
      <c r="AT252" s="227" t="s">
        <v>120</v>
      </c>
      <c r="AU252" s="227" t="s">
        <v>84</v>
      </c>
      <c r="AY252" s="17" t="s">
        <v>117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82</v>
      </c>
      <c r="BK252" s="228">
        <f>ROUND(I252*H252,2)</f>
        <v>0</v>
      </c>
      <c r="BL252" s="17" t="s">
        <v>177</v>
      </c>
      <c r="BM252" s="227" t="s">
        <v>310</v>
      </c>
    </row>
    <row r="253" s="2" customFormat="1">
      <c r="A253" s="38"/>
      <c r="B253" s="39"/>
      <c r="C253" s="40"/>
      <c r="D253" s="229" t="s">
        <v>126</v>
      </c>
      <c r="E253" s="40"/>
      <c r="F253" s="230" t="s">
        <v>311</v>
      </c>
      <c r="G253" s="40"/>
      <c r="H253" s="40"/>
      <c r="I253" s="231"/>
      <c r="J253" s="40"/>
      <c r="K253" s="40"/>
      <c r="L253" s="44"/>
      <c r="M253" s="232"/>
      <c r="N253" s="23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126</v>
      </c>
      <c r="AU253" s="17" t="s">
        <v>84</v>
      </c>
    </row>
    <row r="254" s="13" customFormat="1">
      <c r="A254" s="13"/>
      <c r="B254" s="234"/>
      <c r="C254" s="235"/>
      <c r="D254" s="236" t="s">
        <v>128</v>
      </c>
      <c r="E254" s="237" t="s">
        <v>1</v>
      </c>
      <c r="F254" s="238" t="s">
        <v>256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128</v>
      </c>
      <c r="AU254" s="244" t="s">
        <v>84</v>
      </c>
      <c r="AV254" s="13" t="s">
        <v>82</v>
      </c>
      <c r="AW254" s="13" t="s">
        <v>31</v>
      </c>
      <c r="AX254" s="13" t="s">
        <v>74</v>
      </c>
      <c r="AY254" s="244" t="s">
        <v>117</v>
      </c>
    </row>
    <row r="255" s="14" customFormat="1">
      <c r="A255" s="14"/>
      <c r="B255" s="245"/>
      <c r="C255" s="246"/>
      <c r="D255" s="236" t="s">
        <v>128</v>
      </c>
      <c r="E255" s="247" t="s">
        <v>1</v>
      </c>
      <c r="F255" s="248" t="s">
        <v>312</v>
      </c>
      <c r="G255" s="246"/>
      <c r="H255" s="249">
        <v>18.800000000000001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128</v>
      </c>
      <c r="AU255" s="255" t="s">
        <v>84</v>
      </c>
      <c r="AV255" s="14" t="s">
        <v>84</v>
      </c>
      <c r="AW255" s="14" t="s">
        <v>31</v>
      </c>
      <c r="AX255" s="14" t="s">
        <v>74</v>
      </c>
      <c r="AY255" s="255" t="s">
        <v>117</v>
      </c>
    </row>
    <row r="256" s="13" customFormat="1">
      <c r="A256" s="13"/>
      <c r="B256" s="234"/>
      <c r="C256" s="235"/>
      <c r="D256" s="236" t="s">
        <v>128</v>
      </c>
      <c r="E256" s="237" t="s">
        <v>1</v>
      </c>
      <c r="F256" s="238" t="s">
        <v>293</v>
      </c>
      <c r="G256" s="235"/>
      <c r="H256" s="237" t="s">
        <v>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128</v>
      </c>
      <c r="AU256" s="244" t="s">
        <v>84</v>
      </c>
      <c r="AV256" s="13" t="s">
        <v>82</v>
      </c>
      <c r="AW256" s="13" t="s">
        <v>31</v>
      </c>
      <c r="AX256" s="13" t="s">
        <v>74</v>
      </c>
      <c r="AY256" s="244" t="s">
        <v>117</v>
      </c>
    </row>
    <row r="257" s="14" customFormat="1">
      <c r="A257" s="14"/>
      <c r="B257" s="245"/>
      <c r="C257" s="246"/>
      <c r="D257" s="236" t="s">
        <v>128</v>
      </c>
      <c r="E257" s="247" t="s">
        <v>1</v>
      </c>
      <c r="F257" s="248" t="s">
        <v>313</v>
      </c>
      <c r="G257" s="246"/>
      <c r="H257" s="249">
        <v>39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128</v>
      </c>
      <c r="AU257" s="255" t="s">
        <v>84</v>
      </c>
      <c r="AV257" s="14" t="s">
        <v>84</v>
      </c>
      <c r="AW257" s="14" t="s">
        <v>31</v>
      </c>
      <c r="AX257" s="14" t="s">
        <v>74</v>
      </c>
      <c r="AY257" s="255" t="s">
        <v>117</v>
      </c>
    </row>
    <row r="258" s="15" customFormat="1">
      <c r="A258" s="15"/>
      <c r="B258" s="256"/>
      <c r="C258" s="257"/>
      <c r="D258" s="236" t="s">
        <v>128</v>
      </c>
      <c r="E258" s="258" t="s">
        <v>1</v>
      </c>
      <c r="F258" s="259" t="s">
        <v>131</v>
      </c>
      <c r="G258" s="257"/>
      <c r="H258" s="260">
        <v>57.799999999999997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6" t="s">
        <v>128</v>
      </c>
      <c r="AU258" s="266" t="s">
        <v>84</v>
      </c>
      <c r="AV258" s="15" t="s">
        <v>124</v>
      </c>
      <c r="AW258" s="15" t="s">
        <v>31</v>
      </c>
      <c r="AX258" s="15" t="s">
        <v>82</v>
      </c>
      <c r="AY258" s="266" t="s">
        <v>117</v>
      </c>
    </row>
    <row r="259" s="2" customFormat="1" ht="22.2" customHeight="1">
      <c r="A259" s="38"/>
      <c r="B259" s="39"/>
      <c r="C259" s="215" t="s">
        <v>314</v>
      </c>
      <c r="D259" s="215" t="s">
        <v>120</v>
      </c>
      <c r="E259" s="216" t="s">
        <v>315</v>
      </c>
      <c r="F259" s="217" t="s">
        <v>316</v>
      </c>
      <c r="G259" s="218" t="s">
        <v>123</v>
      </c>
      <c r="H259" s="219">
        <v>43.125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39</v>
      </c>
      <c r="O259" s="91"/>
      <c r="P259" s="225">
        <f>O259*H259</f>
        <v>0</v>
      </c>
      <c r="Q259" s="225">
        <v>0.0026099999999999999</v>
      </c>
      <c r="R259" s="225">
        <f>Q259*H259</f>
        <v>0.11255625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177</v>
      </c>
      <c r="AT259" s="227" t="s">
        <v>120</v>
      </c>
      <c r="AU259" s="227" t="s">
        <v>84</v>
      </c>
      <c r="AY259" s="17" t="s">
        <v>117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82</v>
      </c>
      <c r="BK259" s="228">
        <f>ROUND(I259*H259,2)</f>
        <v>0</v>
      </c>
      <c r="BL259" s="17" t="s">
        <v>177</v>
      </c>
      <c r="BM259" s="227" t="s">
        <v>317</v>
      </c>
    </row>
    <row r="260" s="13" customFormat="1">
      <c r="A260" s="13"/>
      <c r="B260" s="234"/>
      <c r="C260" s="235"/>
      <c r="D260" s="236" t="s">
        <v>128</v>
      </c>
      <c r="E260" s="237" t="s">
        <v>1</v>
      </c>
      <c r="F260" s="238" t="s">
        <v>318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128</v>
      </c>
      <c r="AU260" s="244" t="s">
        <v>84</v>
      </c>
      <c r="AV260" s="13" t="s">
        <v>82</v>
      </c>
      <c r="AW260" s="13" t="s">
        <v>31</v>
      </c>
      <c r="AX260" s="13" t="s">
        <v>74</v>
      </c>
      <c r="AY260" s="244" t="s">
        <v>117</v>
      </c>
    </row>
    <row r="261" s="14" customFormat="1">
      <c r="A261" s="14"/>
      <c r="B261" s="245"/>
      <c r="C261" s="246"/>
      <c r="D261" s="236" t="s">
        <v>128</v>
      </c>
      <c r="E261" s="247" t="s">
        <v>1</v>
      </c>
      <c r="F261" s="248" t="s">
        <v>319</v>
      </c>
      <c r="G261" s="246"/>
      <c r="H261" s="249">
        <v>43.125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128</v>
      </c>
      <c r="AU261" s="255" t="s">
        <v>84</v>
      </c>
      <c r="AV261" s="14" t="s">
        <v>84</v>
      </c>
      <c r="AW261" s="14" t="s">
        <v>31</v>
      </c>
      <c r="AX261" s="14" t="s">
        <v>74</v>
      </c>
      <c r="AY261" s="255" t="s">
        <v>117</v>
      </c>
    </row>
    <row r="262" s="15" customFormat="1">
      <c r="A262" s="15"/>
      <c r="B262" s="256"/>
      <c r="C262" s="257"/>
      <c r="D262" s="236" t="s">
        <v>128</v>
      </c>
      <c r="E262" s="258" t="s">
        <v>1</v>
      </c>
      <c r="F262" s="259" t="s">
        <v>131</v>
      </c>
      <c r="G262" s="257"/>
      <c r="H262" s="260">
        <v>43.125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128</v>
      </c>
      <c r="AU262" s="266" t="s">
        <v>84</v>
      </c>
      <c r="AV262" s="15" t="s">
        <v>124</v>
      </c>
      <c r="AW262" s="15" t="s">
        <v>31</v>
      </c>
      <c r="AX262" s="15" t="s">
        <v>82</v>
      </c>
      <c r="AY262" s="266" t="s">
        <v>117</v>
      </c>
    </row>
    <row r="263" s="2" customFormat="1" ht="22.2" customHeight="1">
      <c r="A263" s="38"/>
      <c r="B263" s="39"/>
      <c r="C263" s="215" t="s">
        <v>320</v>
      </c>
      <c r="D263" s="215" t="s">
        <v>120</v>
      </c>
      <c r="E263" s="216" t="s">
        <v>321</v>
      </c>
      <c r="F263" s="217" t="s">
        <v>322</v>
      </c>
      <c r="G263" s="218" t="s">
        <v>176</v>
      </c>
      <c r="H263" s="219">
        <v>54.799999999999997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39</v>
      </c>
      <c r="O263" s="91"/>
      <c r="P263" s="225">
        <f>O263*H263</f>
        <v>0</v>
      </c>
      <c r="Q263" s="225">
        <v>0.0018699999999999999</v>
      </c>
      <c r="R263" s="225">
        <f>Q263*H263</f>
        <v>0.10247599999999998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177</v>
      </c>
      <c r="AT263" s="227" t="s">
        <v>120</v>
      </c>
      <c r="AU263" s="227" t="s">
        <v>84</v>
      </c>
      <c r="AY263" s="17" t="s">
        <v>117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82</v>
      </c>
      <c r="BK263" s="228">
        <f>ROUND(I263*H263,2)</f>
        <v>0</v>
      </c>
      <c r="BL263" s="17" t="s">
        <v>177</v>
      </c>
      <c r="BM263" s="227" t="s">
        <v>323</v>
      </c>
    </row>
    <row r="264" s="2" customFormat="1">
      <c r="A264" s="38"/>
      <c r="B264" s="39"/>
      <c r="C264" s="40"/>
      <c r="D264" s="229" t="s">
        <v>126</v>
      </c>
      <c r="E264" s="40"/>
      <c r="F264" s="230" t="s">
        <v>324</v>
      </c>
      <c r="G264" s="40"/>
      <c r="H264" s="40"/>
      <c r="I264" s="231"/>
      <c r="J264" s="40"/>
      <c r="K264" s="40"/>
      <c r="L264" s="44"/>
      <c r="M264" s="232"/>
      <c r="N264" s="23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126</v>
      </c>
      <c r="AU264" s="17" t="s">
        <v>84</v>
      </c>
    </row>
    <row r="265" s="13" customFormat="1">
      <c r="A265" s="13"/>
      <c r="B265" s="234"/>
      <c r="C265" s="235"/>
      <c r="D265" s="236" t="s">
        <v>128</v>
      </c>
      <c r="E265" s="237" t="s">
        <v>1</v>
      </c>
      <c r="F265" s="238" t="s">
        <v>256</v>
      </c>
      <c r="G265" s="235"/>
      <c r="H265" s="237" t="s">
        <v>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128</v>
      </c>
      <c r="AU265" s="244" t="s">
        <v>84</v>
      </c>
      <c r="AV265" s="13" t="s">
        <v>82</v>
      </c>
      <c r="AW265" s="13" t="s">
        <v>31</v>
      </c>
      <c r="AX265" s="13" t="s">
        <v>74</v>
      </c>
      <c r="AY265" s="244" t="s">
        <v>117</v>
      </c>
    </row>
    <row r="266" s="14" customFormat="1">
      <c r="A266" s="14"/>
      <c r="B266" s="245"/>
      <c r="C266" s="246"/>
      <c r="D266" s="236" t="s">
        <v>128</v>
      </c>
      <c r="E266" s="247" t="s">
        <v>1</v>
      </c>
      <c r="F266" s="248" t="s">
        <v>325</v>
      </c>
      <c r="G266" s="246"/>
      <c r="H266" s="249">
        <v>18.399999999999999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128</v>
      </c>
      <c r="AU266" s="255" t="s">
        <v>84</v>
      </c>
      <c r="AV266" s="14" t="s">
        <v>84</v>
      </c>
      <c r="AW266" s="14" t="s">
        <v>31</v>
      </c>
      <c r="AX266" s="14" t="s">
        <v>74</v>
      </c>
      <c r="AY266" s="255" t="s">
        <v>117</v>
      </c>
    </row>
    <row r="267" s="13" customFormat="1">
      <c r="A267" s="13"/>
      <c r="B267" s="234"/>
      <c r="C267" s="235"/>
      <c r="D267" s="236" t="s">
        <v>128</v>
      </c>
      <c r="E267" s="237" t="s">
        <v>1</v>
      </c>
      <c r="F267" s="238" t="s">
        <v>293</v>
      </c>
      <c r="G267" s="235"/>
      <c r="H267" s="237" t="s">
        <v>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128</v>
      </c>
      <c r="AU267" s="244" t="s">
        <v>84</v>
      </c>
      <c r="AV267" s="13" t="s">
        <v>82</v>
      </c>
      <c r="AW267" s="13" t="s">
        <v>31</v>
      </c>
      <c r="AX267" s="13" t="s">
        <v>74</v>
      </c>
      <c r="AY267" s="244" t="s">
        <v>117</v>
      </c>
    </row>
    <row r="268" s="14" customFormat="1">
      <c r="A268" s="14"/>
      <c r="B268" s="245"/>
      <c r="C268" s="246"/>
      <c r="D268" s="236" t="s">
        <v>128</v>
      </c>
      <c r="E268" s="247" t="s">
        <v>1</v>
      </c>
      <c r="F268" s="248" t="s">
        <v>326</v>
      </c>
      <c r="G268" s="246"/>
      <c r="H268" s="249">
        <v>36.399999999999999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128</v>
      </c>
      <c r="AU268" s="255" t="s">
        <v>84</v>
      </c>
      <c r="AV268" s="14" t="s">
        <v>84</v>
      </c>
      <c r="AW268" s="14" t="s">
        <v>31</v>
      </c>
      <c r="AX268" s="14" t="s">
        <v>74</v>
      </c>
      <c r="AY268" s="255" t="s">
        <v>117</v>
      </c>
    </row>
    <row r="269" s="15" customFormat="1">
      <c r="A269" s="15"/>
      <c r="B269" s="256"/>
      <c r="C269" s="257"/>
      <c r="D269" s="236" t="s">
        <v>128</v>
      </c>
      <c r="E269" s="258" t="s">
        <v>1</v>
      </c>
      <c r="F269" s="259" t="s">
        <v>131</v>
      </c>
      <c r="G269" s="257"/>
      <c r="H269" s="260">
        <v>54.799999999999997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6" t="s">
        <v>128</v>
      </c>
      <c r="AU269" s="266" t="s">
        <v>84</v>
      </c>
      <c r="AV269" s="15" t="s">
        <v>124</v>
      </c>
      <c r="AW269" s="15" t="s">
        <v>31</v>
      </c>
      <c r="AX269" s="15" t="s">
        <v>82</v>
      </c>
      <c r="AY269" s="266" t="s">
        <v>117</v>
      </c>
    </row>
    <row r="270" s="2" customFormat="1" ht="22.2" customHeight="1">
      <c r="A270" s="38"/>
      <c r="B270" s="39"/>
      <c r="C270" s="215" t="s">
        <v>218</v>
      </c>
      <c r="D270" s="215" t="s">
        <v>120</v>
      </c>
      <c r="E270" s="216" t="s">
        <v>327</v>
      </c>
      <c r="F270" s="217" t="s">
        <v>328</v>
      </c>
      <c r="G270" s="218" t="s">
        <v>176</v>
      </c>
      <c r="H270" s="219">
        <v>45.539999999999999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39</v>
      </c>
      <c r="O270" s="91"/>
      <c r="P270" s="225">
        <f>O270*H270</f>
        <v>0</v>
      </c>
      <c r="Q270" s="225">
        <v>0.00073999999999999999</v>
      </c>
      <c r="R270" s="225">
        <f>Q270*H270</f>
        <v>0.033699599999999996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177</v>
      </c>
      <c r="AT270" s="227" t="s">
        <v>120</v>
      </c>
      <c r="AU270" s="227" t="s">
        <v>84</v>
      </c>
      <c r="AY270" s="17" t="s">
        <v>117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82</v>
      </c>
      <c r="BK270" s="228">
        <f>ROUND(I270*H270,2)</f>
        <v>0</v>
      </c>
      <c r="BL270" s="17" t="s">
        <v>177</v>
      </c>
      <c r="BM270" s="227" t="s">
        <v>329</v>
      </c>
    </row>
    <row r="271" s="2" customFormat="1">
      <c r="A271" s="38"/>
      <c r="B271" s="39"/>
      <c r="C271" s="40"/>
      <c r="D271" s="229" t="s">
        <v>126</v>
      </c>
      <c r="E271" s="40"/>
      <c r="F271" s="230" t="s">
        <v>330</v>
      </c>
      <c r="G271" s="40"/>
      <c r="H271" s="40"/>
      <c r="I271" s="231"/>
      <c r="J271" s="40"/>
      <c r="K271" s="40"/>
      <c r="L271" s="44"/>
      <c r="M271" s="232"/>
      <c r="N271" s="23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126</v>
      </c>
      <c r="AU271" s="17" t="s">
        <v>84</v>
      </c>
    </row>
    <row r="272" s="13" customFormat="1">
      <c r="A272" s="13"/>
      <c r="B272" s="234"/>
      <c r="C272" s="235"/>
      <c r="D272" s="236" t="s">
        <v>128</v>
      </c>
      <c r="E272" s="237" t="s">
        <v>1</v>
      </c>
      <c r="F272" s="238" t="s">
        <v>256</v>
      </c>
      <c r="G272" s="235"/>
      <c r="H272" s="237" t="s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128</v>
      </c>
      <c r="AU272" s="244" t="s">
        <v>84</v>
      </c>
      <c r="AV272" s="13" t="s">
        <v>82</v>
      </c>
      <c r="AW272" s="13" t="s">
        <v>31</v>
      </c>
      <c r="AX272" s="13" t="s">
        <v>74</v>
      </c>
      <c r="AY272" s="244" t="s">
        <v>117</v>
      </c>
    </row>
    <row r="273" s="14" customFormat="1">
      <c r="A273" s="14"/>
      <c r="B273" s="245"/>
      <c r="C273" s="246"/>
      <c r="D273" s="236" t="s">
        <v>128</v>
      </c>
      <c r="E273" s="247" t="s">
        <v>1</v>
      </c>
      <c r="F273" s="248" t="s">
        <v>331</v>
      </c>
      <c r="G273" s="246"/>
      <c r="H273" s="249">
        <v>30.359999999999999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128</v>
      </c>
      <c r="AU273" s="255" t="s">
        <v>84</v>
      </c>
      <c r="AV273" s="14" t="s">
        <v>84</v>
      </c>
      <c r="AW273" s="14" t="s">
        <v>31</v>
      </c>
      <c r="AX273" s="14" t="s">
        <v>74</v>
      </c>
      <c r="AY273" s="255" t="s">
        <v>117</v>
      </c>
    </row>
    <row r="274" s="13" customFormat="1">
      <c r="A274" s="13"/>
      <c r="B274" s="234"/>
      <c r="C274" s="235"/>
      <c r="D274" s="236" t="s">
        <v>128</v>
      </c>
      <c r="E274" s="237" t="s">
        <v>1</v>
      </c>
      <c r="F274" s="238" t="s">
        <v>293</v>
      </c>
      <c r="G274" s="235"/>
      <c r="H274" s="237" t="s">
        <v>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128</v>
      </c>
      <c r="AU274" s="244" t="s">
        <v>84</v>
      </c>
      <c r="AV274" s="13" t="s">
        <v>82</v>
      </c>
      <c r="AW274" s="13" t="s">
        <v>31</v>
      </c>
      <c r="AX274" s="13" t="s">
        <v>74</v>
      </c>
      <c r="AY274" s="244" t="s">
        <v>117</v>
      </c>
    </row>
    <row r="275" s="14" customFormat="1">
      <c r="A275" s="14"/>
      <c r="B275" s="245"/>
      <c r="C275" s="246"/>
      <c r="D275" s="236" t="s">
        <v>128</v>
      </c>
      <c r="E275" s="247" t="s">
        <v>1</v>
      </c>
      <c r="F275" s="248" t="s">
        <v>332</v>
      </c>
      <c r="G275" s="246"/>
      <c r="H275" s="249">
        <v>15.18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128</v>
      </c>
      <c r="AU275" s="255" t="s">
        <v>84</v>
      </c>
      <c r="AV275" s="14" t="s">
        <v>84</v>
      </c>
      <c r="AW275" s="14" t="s">
        <v>31</v>
      </c>
      <c r="AX275" s="14" t="s">
        <v>74</v>
      </c>
      <c r="AY275" s="255" t="s">
        <v>117</v>
      </c>
    </row>
    <row r="276" s="15" customFormat="1">
      <c r="A276" s="15"/>
      <c r="B276" s="256"/>
      <c r="C276" s="257"/>
      <c r="D276" s="236" t="s">
        <v>128</v>
      </c>
      <c r="E276" s="258" t="s">
        <v>1</v>
      </c>
      <c r="F276" s="259" t="s">
        <v>131</v>
      </c>
      <c r="G276" s="257"/>
      <c r="H276" s="260">
        <v>45.539999999999999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6" t="s">
        <v>128</v>
      </c>
      <c r="AU276" s="266" t="s">
        <v>84</v>
      </c>
      <c r="AV276" s="15" t="s">
        <v>124</v>
      </c>
      <c r="AW276" s="15" t="s">
        <v>31</v>
      </c>
      <c r="AX276" s="15" t="s">
        <v>82</v>
      </c>
      <c r="AY276" s="266" t="s">
        <v>117</v>
      </c>
    </row>
    <row r="277" s="2" customFormat="1" ht="22.2" customHeight="1">
      <c r="A277" s="38"/>
      <c r="B277" s="39"/>
      <c r="C277" s="215" t="s">
        <v>333</v>
      </c>
      <c r="D277" s="215" t="s">
        <v>120</v>
      </c>
      <c r="E277" s="216" t="s">
        <v>334</v>
      </c>
      <c r="F277" s="217" t="s">
        <v>335</v>
      </c>
      <c r="G277" s="218" t="s">
        <v>176</v>
      </c>
      <c r="H277" s="219">
        <v>120.56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39</v>
      </c>
      <c r="O277" s="91"/>
      <c r="P277" s="225">
        <f>O277*H277</f>
        <v>0</v>
      </c>
      <c r="Q277" s="225">
        <v>0.00072999999999999996</v>
      </c>
      <c r="R277" s="225">
        <f>Q277*H277</f>
        <v>0.088008799999999998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177</v>
      </c>
      <c r="AT277" s="227" t="s">
        <v>120</v>
      </c>
      <c r="AU277" s="227" t="s">
        <v>84</v>
      </c>
      <c r="AY277" s="17" t="s">
        <v>117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82</v>
      </c>
      <c r="BK277" s="228">
        <f>ROUND(I277*H277,2)</f>
        <v>0</v>
      </c>
      <c r="BL277" s="17" t="s">
        <v>177</v>
      </c>
      <c r="BM277" s="227" t="s">
        <v>336</v>
      </c>
    </row>
    <row r="278" s="2" customFormat="1">
      <c r="A278" s="38"/>
      <c r="B278" s="39"/>
      <c r="C278" s="40"/>
      <c r="D278" s="229" t="s">
        <v>126</v>
      </c>
      <c r="E278" s="40"/>
      <c r="F278" s="230" t="s">
        <v>337</v>
      </c>
      <c r="G278" s="40"/>
      <c r="H278" s="40"/>
      <c r="I278" s="231"/>
      <c r="J278" s="40"/>
      <c r="K278" s="40"/>
      <c r="L278" s="44"/>
      <c r="M278" s="232"/>
      <c r="N278" s="23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126</v>
      </c>
      <c r="AU278" s="17" t="s">
        <v>84</v>
      </c>
    </row>
    <row r="279" s="13" customFormat="1">
      <c r="A279" s="13"/>
      <c r="B279" s="234"/>
      <c r="C279" s="235"/>
      <c r="D279" s="236" t="s">
        <v>128</v>
      </c>
      <c r="E279" s="237" t="s">
        <v>1</v>
      </c>
      <c r="F279" s="238" t="s">
        <v>256</v>
      </c>
      <c r="G279" s="235"/>
      <c r="H279" s="237" t="s">
        <v>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128</v>
      </c>
      <c r="AU279" s="244" t="s">
        <v>84</v>
      </c>
      <c r="AV279" s="13" t="s">
        <v>82</v>
      </c>
      <c r="AW279" s="13" t="s">
        <v>31</v>
      </c>
      <c r="AX279" s="13" t="s">
        <v>74</v>
      </c>
      <c r="AY279" s="244" t="s">
        <v>117</v>
      </c>
    </row>
    <row r="280" s="14" customFormat="1">
      <c r="A280" s="14"/>
      <c r="B280" s="245"/>
      <c r="C280" s="246"/>
      <c r="D280" s="236" t="s">
        <v>128</v>
      </c>
      <c r="E280" s="247" t="s">
        <v>1</v>
      </c>
      <c r="F280" s="248" t="s">
        <v>338</v>
      </c>
      <c r="G280" s="246"/>
      <c r="H280" s="249">
        <v>40.479999999999997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128</v>
      </c>
      <c r="AU280" s="255" t="s">
        <v>84</v>
      </c>
      <c r="AV280" s="14" t="s">
        <v>84</v>
      </c>
      <c r="AW280" s="14" t="s">
        <v>31</v>
      </c>
      <c r="AX280" s="14" t="s">
        <v>74</v>
      </c>
      <c r="AY280" s="255" t="s">
        <v>117</v>
      </c>
    </row>
    <row r="281" s="13" customFormat="1">
      <c r="A281" s="13"/>
      <c r="B281" s="234"/>
      <c r="C281" s="235"/>
      <c r="D281" s="236" t="s">
        <v>128</v>
      </c>
      <c r="E281" s="237" t="s">
        <v>1</v>
      </c>
      <c r="F281" s="238" t="s">
        <v>293</v>
      </c>
      <c r="G281" s="235"/>
      <c r="H281" s="237" t="s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128</v>
      </c>
      <c r="AU281" s="244" t="s">
        <v>84</v>
      </c>
      <c r="AV281" s="13" t="s">
        <v>82</v>
      </c>
      <c r="AW281" s="13" t="s">
        <v>31</v>
      </c>
      <c r="AX281" s="13" t="s">
        <v>74</v>
      </c>
      <c r="AY281" s="244" t="s">
        <v>117</v>
      </c>
    </row>
    <row r="282" s="14" customFormat="1">
      <c r="A282" s="14"/>
      <c r="B282" s="245"/>
      <c r="C282" s="246"/>
      <c r="D282" s="236" t="s">
        <v>128</v>
      </c>
      <c r="E282" s="247" t="s">
        <v>1</v>
      </c>
      <c r="F282" s="248" t="s">
        <v>339</v>
      </c>
      <c r="G282" s="246"/>
      <c r="H282" s="249">
        <v>80.079999999999998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128</v>
      </c>
      <c r="AU282" s="255" t="s">
        <v>84</v>
      </c>
      <c r="AV282" s="14" t="s">
        <v>84</v>
      </c>
      <c r="AW282" s="14" t="s">
        <v>31</v>
      </c>
      <c r="AX282" s="14" t="s">
        <v>74</v>
      </c>
      <c r="AY282" s="255" t="s">
        <v>117</v>
      </c>
    </row>
    <row r="283" s="15" customFormat="1">
      <c r="A283" s="15"/>
      <c r="B283" s="256"/>
      <c r="C283" s="257"/>
      <c r="D283" s="236" t="s">
        <v>128</v>
      </c>
      <c r="E283" s="258" t="s">
        <v>1</v>
      </c>
      <c r="F283" s="259" t="s">
        <v>131</v>
      </c>
      <c r="G283" s="257"/>
      <c r="H283" s="260">
        <v>120.56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6" t="s">
        <v>128</v>
      </c>
      <c r="AU283" s="266" t="s">
        <v>84</v>
      </c>
      <c r="AV283" s="15" t="s">
        <v>124</v>
      </c>
      <c r="AW283" s="15" t="s">
        <v>31</v>
      </c>
      <c r="AX283" s="15" t="s">
        <v>82</v>
      </c>
      <c r="AY283" s="266" t="s">
        <v>117</v>
      </c>
    </row>
    <row r="284" s="2" customFormat="1" ht="22.2" customHeight="1">
      <c r="A284" s="38"/>
      <c r="B284" s="39"/>
      <c r="C284" s="215" t="s">
        <v>340</v>
      </c>
      <c r="D284" s="215" t="s">
        <v>120</v>
      </c>
      <c r="E284" s="216" t="s">
        <v>341</v>
      </c>
      <c r="F284" s="217" t="s">
        <v>342</v>
      </c>
      <c r="G284" s="218" t="s">
        <v>176</v>
      </c>
      <c r="H284" s="219">
        <v>13.75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39</v>
      </c>
      <c r="O284" s="91"/>
      <c r="P284" s="225">
        <f>O284*H284</f>
        <v>0</v>
      </c>
      <c r="Q284" s="225">
        <v>0.00059000000000000003</v>
      </c>
      <c r="R284" s="225">
        <f>Q284*H284</f>
        <v>0.0081124999999999999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177</v>
      </c>
      <c r="AT284" s="227" t="s">
        <v>120</v>
      </c>
      <c r="AU284" s="227" t="s">
        <v>84</v>
      </c>
      <c r="AY284" s="17" t="s">
        <v>117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82</v>
      </c>
      <c r="BK284" s="228">
        <f>ROUND(I284*H284,2)</f>
        <v>0</v>
      </c>
      <c r="BL284" s="17" t="s">
        <v>177</v>
      </c>
      <c r="BM284" s="227" t="s">
        <v>343</v>
      </c>
    </row>
    <row r="285" s="2" customFormat="1">
      <c r="A285" s="38"/>
      <c r="B285" s="39"/>
      <c r="C285" s="40"/>
      <c r="D285" s="229" t="s">
        <v>126</v>
      </c>
      <c r="E285" s="40"/>
      <c r="F285" s="230" t="s">
        <v>344</v>
      </c>
      <c r="G285" s="40"/>
      <c r="H285" s="40"/>
      <c r="I285" s="231"/>
      <c r="J285" s="40"/>
      <c r="K285" s="40"/>
      <c r="L285" s="44"/>
      <c r="M285" s="232"/>
      <c r="N285" s="23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126</v>
      </c>
      <c r="AU285" s="17" t="s">
        <v>84</v>
      </c>
    </row>
    <row r="286" s="13" customFormat="1">
      <c r="A286" s="13"/>
      <c r="B286" s="234"/>
      <c r="C286" s="235"/>
      <c r="D286" s="236" t="s">
        <v>128</v>
      </c>
      <c r="E286" s="237" t="s">
        <v>1</v>
      </c>
      <c r="F286" s="238" t="s">
        <v>345</v>
      </c>
      <c r="G286" s="235"/>
      <c r="H286" s="237" t="s">
        <v>1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128</v>
      </c>
      <c r="AU286" s="244" t="s">
        <v>84</v>
      </c>
      <c r="AV286" s="13" t="s">
        <v>82</v>
      </c>
      <c r="AW286" s="13" t="s">
        <v>31</v>
      </c>
      <c r="AX286" s="13" t="s">
        <v>74</v>
      </c>
      <c r="AY286" s="244" t="s">
        <v>117</v>
      </c>
    </row>
    <row r="287" s="14" customFormat="1">
      <c r="A287" s="14"/>
      <c r="B287" s="245"/>
      <c r="C287" s="246"/>
      <c r="D287" s="236" t="s">
        <v>128</v>
      </c>
      <c r="E287" s="247" t="s">
        <v>1</v>
      </c>
      <c r="F287" s="248" t="s">
        <v>346</v>
      </c>
      <c r="G287" s="246"/>
      <c r="H287" s="249">
        <v>13.75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128</v>
      </c>
      <c r="AU287" s="255" t="s">
        <v>84</v>
      </c>
      <c r="AV287" s="14" t="s">
        <v>84</v>
      </c>
      <c r="AW287" s="14" t="s">
        <v>31</v>
      </c>
      <c r="AX287" s="14" t="s">
        <v>74</v>
      </c>
      <c r="AY287" s="255" t="s">
        <v>117</v>
      </c>
    </row>
    <row r="288" s="15" customFormat="1">
      <c r="A288" s="15"/>
      <c r="B288" s="256"/>
      <c r="C288" s="257"/>
      <c r="D288" s="236" t="s">
        <v>128</v>
      </c>
      <c r="E288" s="258" t="s">
        <v>1</v>
      </c>
      <c r="F288" s="259" t="s">
        <v>131</v>
      </c>
      <c r="G288" s="257"/>
      <c r="H288" s="260">
        <v>13.75</v>
      </c>
      <c r="I288" s="261"/>
      <c r="J288" s="257"/>
      <c r="K288" s="257"/>
      <c r="L288" s="262"/>
      <c r="M288" s="263"/>
      <c r="N288" s="264"/>
      <c r="O288" s="264"/>
      <c r="P288" s="264"/>
      <c r="Q288" s="264"/>
      <c r="R288" s="264"/>
      <c r="S288" s="264"/>
      <c r="T288" s="26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6" t="s">
        <v>128</v>
      </c>
      <c r="AU288" s="266" t="s">
        <v>84</v>
      </c>
      <c r="AV288" s="15" t="s">
        <v>124</v>
      </c>
      <c r="AW288" s="15" t="s">
        <v>31</v>
      </c>
      <c r="AX288" s="15" t="s">
        <v>82</v>
      </c>
      <c r="AY288" s="266" t="s">
        <v>117</v>
      </c>
    </row>
    <row r="289" s="2" customFormat="1" ht="22.2" customHeight="1">
      <c r="A289" s="38"/>
      <c r="B289" s="39"/>
      <c r="C289" s="215" t="s">
        <v>347</v>
      </c>
      <c r="D289" s="215" t="s">
        <v>120</v>
      </c>
      <c r="E289" s="216" t="s">
        <v>348</v>
      </c>
      <c r="F289" s="217" t="s">
        <v>349</v>
      </c>
      <c r="G289" s="218" t="s">
        <v>176</v>
      </c>
      <c r="H289" s="219">
        <v>120.56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39</v>
      </c>
      <c r="O289" s="91"/>
      <c r="P289" s="225">
        <f>O289*H289</f>
        <v>0</v>
      </c>
      <c r="Q289" s="225">
        <v>0.00091</v>
      </c>
      <c r="R289" s="225">
        <f>Q289*H289</f>
        <v>0.1097096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177</v>
      </c>
      <c r="AT289" s="227" t="s">
        <v>120</v>
      </c>
      <c r="AU289" s="227" t="s">
        <v>84</v>
      </c>
      <c r="AY289" s="17" t="s">
        <v>117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82</v>
      </c>
      <c r="BK289" s="228">
        <f>ROUND(I289*H289,2)</f>
        <v>0</v>
      </c>
      <c r="BL289" s="17" t="s">
        <v>177</v>
      </c>
      <c r="BM289" s="227" t="s">
        <v>350</v>
      </c>
    </row>
    <row r="290" s="2" customFormat="1">
      <c r="A290" s="38"/>
      <c r="B290" s="39"/>
      <c r="C290" s="40"/>
      <c r="D290" s="229" t="s">
        <v>126</v>
      </c>
      <c r="E290" s="40"/>
      <c r="F290" s="230" t="s">
        <v>351</v>
      </c>
      <c r="G290" s="40"/>
      <c r="H290" s="40"/>
      <c r="I290" s="231"/>
      <c r="J290" s="40"/>
      <c r="K290" s="40"/>
      <c r="L290" s="44"/>
      <c r="M290" s="232"/>
      <c r="N290" s="23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126</v>
      </c>
      <c r="AU290" s="17" t="s">
        <v>84</v>
      </c>
    </row>
    <row r="291" s="13" customFormat="1">
      <c r="A291" s="13"/>
      <c r="B291" s="234"/>
      <c r="C291" s="235"/>
      <c r="D291" s="236" t="s">
        <v>128</v>
      </c>
      <c r="E291" s="237" t="s">
        <v>1</v>
      </c>
      <c r="F291" s="238" t="s">
        <v>256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128</v>
      </c>
      <c r="AU291" s="244" t="s">
        <v>84</v>
      </c>
      <c r="AV291" s="13" t="s">
        <v>82</v>
      </c>
      <c r="AW291" s="13" t="s">
        <v>31</v>
      </c>
      <c r="AX291" s="13" t="s">
        <v>74</v>
      </c>
      <c r="AY291" s="244" t="s">
        <v>117</v>
      </c>
    </row>
    <row r="292" s="14" customFormat="1">
      <c r="A292" s="14"/>
      <c r="B292" s="245"/>
      <c r="C292" s="246"/>
      <c r="D292" s="236" t="s">
        <v>128</v>
      </c>
      <c r="E292" s="247" t="s">
        <v>1</v>
      </c>
      <c r="F292" s="248" t="s">
        <v>338</v>
      </c>
      <c r="G292" s="246"/>
      <c r="H292" s="249">
        <v>40.479999999999997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128</v>
      </c>
      <c r="AU292" s="255" t="s">
        <v>84</v>
      </c>
      <c r="AV292" s="14" t="s">
        <v>84</v>
      </c>
      <c r="AW292" s="14" t="s">
        <v>31</v>
      </c>
      <c r="AX292" s="14" t="s">
        <v>74</v>
      </c>
      <c r="AY292" s="255" t="s">
        <v>117</v>
      </c>
    </row>
    <row r="293" s="13" customFormat="1">
      <c r="A293" s="13"/>
      <c r="B293" s="234"/>
      <c r="C293" s="235"/>
      <c r="D293" s="236" t="s">
        <v>128</v>
      </c>
      <c r="E293" s="237" t="s">
        <v>1</v>
      </c>
      <c r="F293" s="238" t="s">
        <v>293</v>
      </c>
      <c r="G293" s="235"/>
      <c r="H293" s="237" t="s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128</v>
      </c>
      <c r="AU293" s="244" t="s">
        <v>84</v>
      </c>
      <c r="AV293" s="13" t="s">
        <v>82</v>
      </c>
      <c r="AW293" s="13" t="s">
        <v>31</v>
      </c>
      <c r="AX293" s="13" t="s">
        <v>74</v>
      </c>
      <c r="AY293" s="244" t="s">
        <v>117</v>
      </c>
    </row>
    <row r="294" s="14" customFormat="1">
      <c r="A294" s="14"/>
      <c r="B294" s="245"/>
      <c r="C294" s="246"/>
      <c r="D294" s="236" t="s">
        <v>128</v>
      </c>
      <c r="E294" s="247" t="s">
        <v>1</v>
      </c>
      <c r="F294" s="248" t="s">
        <v>339</v>
      </c>
      <c r="G294" s="246"/>
      <c r="H294" s="249">
        <v>80.079999999999998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128</v>
      </c>
      <c r="AU294" s="255" t="s">
        <v>84</v>
      </c>
      <c r="AV294" s="14" t="s">
        <v>84</v>
      </c>
      <c r="AW294" s="14" t="s">
        <v>31</v>
      </c>
      <c r="AX294" s="14" t="s">
        <v>74</v>
      </c>
      <c r="AY294" s="255" t="s">
        <v>117</v>
      </c>
    </row>
    <row r="295" s="15" customFormat="1">
      <c r="A295" s="15"/>
      <c r="B295" s="256"/>
      <c r="C295" s="257"/>
      <c r="D295" s="236" t="s">
        <v>128</v>
      </c>
      <c r="E295" s="258" t="s">
        <v>1</v>
      </c>
      <c r="F295" s="259" t="s">
        <v>131</v>
      </c>
      <c r="G295" s="257"/>
      <c r="H295" s="260">
        <v>120.56</v>
      </c>
      <c r="I295" s="261"/>
      <c r="J295" s="257"/>
      <c r="K295" s="257"/>
      <c r="L295" s="262"/>
      <c r="M295" s="263"/>
      <c r="N295" s="264"/>
      <c r="O295" s="264"/>
      <c r="P295" s="264"/>
      <c r="Q295" s="264"/>
      <c r="R295" s="264"/>
      <c r="S295" s="264"/>
      <c r="T295" s="26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6" t="s">
        <v>128</v>
      </c>
      <c r="AU295" s="266" t="s">
        <v>84</v>
      </c>
      <c r="AV295" s="15" t="s">
        <v>124</v>
      </c>
      <c r="AW295" s="15" t="s">
        <v>31</v>
      </c>
      <c r="AX295" s="15" t="s">
        <v>82</v>
      </c>
      <c r="AY295" s="266" t="s">
        <v>117</v>
      </c>
    </row>
    <row r="296" s="2" customFormat="1" ht="22.2" customHeight="1">
      <c r="A296" s="38"/>
      <c r="B296" s="39"/>
      <c r="C296" s="215" t="s">
        <v>352</v>
      </c>
      <c r="D296" s="215" t="s">
        <v>120</v>
      </c>
      <c r="E296" s="216" t="s">
        <v>353</v>
      </c>
      <c r="F296" s="217" t="s">
        <v>354</v>
      </c>
      <c r="G296" s="218" t="s">
        <v>191</v>
      </c>
      <c r="H296" s="219">
        <v>10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39</v>
      </c>
      <c r="O296" s="91"/>
      <c r="P296" s="225">
        <f>O296*H296</f>
        <v>0</v>
      </c>
      <c r="Q296" s="225">
        <v>0.00019000000000000001</v>
      </c>
      <c r="R296" s="225">
        <f>Q296*H296</f>
        <v>0.0019000000000000002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177</v>
      </c>
      <c r="AT296" s="227" t="s">
        <v>120</v>
      </c>
      <c r="AU296" s="227" t="s">
        <v>84</v>
      </c>
      <c r="AY296" s="17" t="s">
        <v>117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82</v>
      </c>
      <c r="BK296" s="228">
        <f>ROUND(I296*H296,2)</f>
        <v>0</v>
      </c>
      <c r="BL296" s="17" t="s">
        <v>177</v>
      </c>
      <c r="BM296" s="227" t="s">
        <v>355</v>
      </c>
    </row>
    <row r="297" s="2" customFormat="1">
      <c r="A297" s="38"/>
      <c r="B297" s="39"/>
      <c r="C297" s="40"/>
      <c r="D297" s="229" t="s">
        <v>126</v>
      </c>
      <c r="E297" s="40"/>
      <c r="F297" s="230" t="s">
        <v>356</v>
      </c>
      <c r="G297" s="40"/>
      <c r="H297" s="40"/>
      <c r="I297" s="231"/>
      <c r="J297" s="40"/>
      <c r="K297" s="40"/>
      <c r="L297" s="44"/>
      <c r="M297" s="232"/>
      <c r="N297" s="23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126</v>
      </c>
      <c r="AU297" s="17" t="s">
        <v>84</v>
      </c>
    </row>
    <row r="298" s="2" customFormat="1" ht="30" customHeight="1">
      <c r="A298" s="38"/>
      <c r="B298" s="39"/>
      <c r="C298" s="215" t="s">
        <v>357</v>
      </c>
      <c r="D298" s="215" t="s">
        <v>120</v>
      </c>
      <c r="E298" s="216" t="s">
        <v>358</v>
      </c>
      <c r="F298" s="217" t="s">
        <v>359</v>
      </c>
      <c r="G298" s="218" t="s">
        <v>176</v>
      </c>
      <c r="H298" s="219">
        <v>63.579999999999998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39</v>
      </c>
      <c r="O298" s="91"/>
      <c r="P298" s="225">
        <f>O298*H298</f>
        <v>0</v>
      </c>
      <c r="Q298" s="225">
        <v>0.00108</v>
      </c>
      <c r="R298" s="225">
        <f>Q298*H298</f>
        <v>0.068666400000000002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177</v>
      </c>
      <c r="AT298" s="227" t="s">
        <v>120</v>
      </c>
      <c r="AU298" s="227" t="s">
        <v>84</v>
      </c>
      <c r="AY298" s="17" t="s">
        <v>117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82</v>
      </c>
      <c r="BK298" s="228">
        <f>ROUND(I298*H298,2)</f>
        <v>0</v>
      </c>
      <c r="BL298" s="17" t="s">
        <v>177</v>
      </c>
      <c r="BM298" s="227" t="s">
        <v>360</v>
      </c>
    </row>
    <row r="299" s="2" customFormat="1">
      <c r="A299" s="38"/>
      <c r="B299" s="39"/>
      <c r="C299" s="40"/>
      <c r="D299" s="229" t="s">
        <v>126</v>
      </c>
      <c r="E299" s="40"/>
      <c r="F299" s="230" t="s">
        <v>361</v>
      </c>
      <c r="G299" s="40"/>
      <c r="H299" s="40"/>
      <c r="I299" s="231"/>
      <c r="J299" s="40"/>
      <c r="K299" s="40"/>
      <c r="L299" s="44"/>
      <c r="M299" s="232"/>
      <c r="N299" s="23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126</v>
      </c>
      <c r="AU299" s="17" t="s">
        <v>84</v>
      </c>
    </row>
    <row r="300" s="13" customFormat="1">
      <c r="A300" s="13"/>
      <c r="B300" s="234"/>
      <c r="C300" s="235"/>
      <c r="D300" s="236" t="s">
        <v>128</v>
      </c>
      <c r="E300" s="237" t="s">
        <v>1</v>
      </c>
      <c r="F300" s="238" t="s">
        <v>256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128</v>
      </c>
      <c r="AU300" s="244" t="s">
        <v>84</v>
      </c>
      <c r="AV300" s="13" t="s">
        <v>82</v>
      </c>
      <c r="AW300" s="13" t="s">
        <v>31</v>
      </c>
      <c r="AX300" s="13" t="s">
        <v>74</v>
      </c>
      <c r="AY300" s="244" t="s">
        <v>117</v>
      </c>
    </row>
    <row r="301" s="14" customFormat="1">
      <c r="A301" s="14"/>
      <c r="B301" s="245"/>
      <c r="C301" s="246"/>
      <c r="D301" s="236" t="s">
        <v>128</v>
      </c>
      <c r="E301" s="247" t="s">
        <v>1</v>
      </c>
      <c r="F301" s="248" t="s">
        <v>362</v>
      </c>
      <c r="G301" s="246"/>
      <c r="H301" s="249">
        <v>20.68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128</v>
      </c>
      <c r="AU301" s="255" t="s">
        <v>84</v>
      </c>
      <c r="AV301" s="14" t="s">
        <v>84</v>
      </c>
      <c r="AW301" s="14" t="s">
        <v>31</v>
      </c>
      <c r="AX301" s="14" t="s">
        <v>74</v>
      </c>
      <c r="AY301" s="255" t="s">
        <v>117</v>
      </c>
    </row>
    <row r="302" s="13" customFormat="1">
      <c r="A302" s="13"/>
      <c r="B302" s="234"/>
      <c r="C302" s="235"/>
      <c r="D302" s="236" t="s">
        <v>128</v>
      </c>
      <c r="E302" s="237" t="s">
        <v>1</v>
      </c>
      <c r="F302" s="238" t="s">
        <v>293</v>
      </c>
      <c r="G302" s="235"/>
      <c r="H302" s="237" t="s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128</v>
      </c>
      <c r="AU302" s="244" t="s">
        <v>84</v>
      </c>
      <c r="AV302" s="13" t="s">
        <v>82</v>
      </c>
      <c r="AW302" s="13" t="s">
        <v>31</v>
      </c>
      <c r="AX302" s="13" t="s">
        <v>74</v>
      </c>
      <c r="AY302" s="244" t="s">
        <v>117</v>
      </c>
    </row>
    <row r="303" s="14" customFormat="1">
      <c r="A303" s="14"/>
      <c r="B303" s="245"/>
      <c r="C303" s="246"/>
      <c r="D303" s="236" t="s">
        <v>128</v>
      </c>
      <c r="E303" s="247" t="s">
        <v>1</v>
      </c>
      <c r="F303" s="248" t="s">
        <v>363</v>
      </c>
      <c r="G303" s="246"/>
      <c r="H303" s="249">
        <v>42.899999999999999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128</v>
      </c>
      <c r="AU303" s="255" t="s">
        <v>84</v>
      </c>
      <c r="AV303" s="14" t="s">
        <v>84</v>
      </c>
      <c r="AW303" s="14" t="s">
        <v>31</v>
      </c>
      <c r="AX303" s="14" t="s">
        <v>74</v>
      </c>
      <c r="AY303" s="255" t="s">
        <v>117</v>
      </c>
    </row>
    <row r="304" s="15" customFormat="1">
      <c r="A304" s="15"/>
      <c r="B304" s="256"/>
      <c r="C304" s="257"/>
      <c r="D304" s="236" t="s">
        <v>128</v>
      </c>
      <c r="E304" s="258" t="s">
        <v>1</v>
      </c>
      <c r="F304" s="259" t="s">
        <v>131</v>
      </c>
      <c r="G304" s="257"/>
      <c r="H304" s="260">
        <v>63.579999999999998</v>
      </c>
      <c r="I304" s="261"/>
      <c r="J304" s="257"/>
      <c r="K304" s="257"/>
      <c r="L304" s="262"/>
      <c r="M304" s="263"/>
      <c r="N304" s="264"/>
      <c r="O304" s="264"/>
      <c r="P304" s="264"/>
      <c r="Q304" s="264"/>
      <c r="R304" s="264"/>
      <c r="S304" s="264"/>
      <c r="T304" s="26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6" t="s">
        <v>128</v>
      </c>
      <c r="AU304" s="266" t="s">
        <v>84</v>
      </c>
      <c r="AV304" s="15" t="s">
        <v>124</v>
      </c>
      <c r="AW304" s="15" t="s">
        <v>31</v>
      </c>
      <c r="AX304" s="15" t="s">
        <v>82</v>
      </c>
      <c r="AY304" s="266" t="s">
        <v>117</v>
      </c>
    </row>
    <row r="305" s="2" customFormat="1" ht="22.2" customHeight="1">
      <c r="A305" s="38"/>
      <c r="B305" s="39"/>
      <c r="C305" s="215" t="s">
        <v>364</v>
      </c>
      <c r="D305" s="215" t="s">
        <v>120</v>
      </c>
      <c r="E305" s="216" t="s">
        <v>365</v>
      </c>
      <c r="F305" s="217" t="s">
        <v>366</v>
      </c>
      <c r="G305" s="218" t="s">
        <v>196</v>
      </c>
      <c r="H305" s="267"/>
      <c r="I305" s="220"/>
      <c r="J305" s="221">
        <f>ROUND(I305*H305,2)</f>
        <v>0</v>
      </c>
      <c r="K305" s="222"/>
      <c r="L305" s="44"/>
      <c r="M305" s="223" t="s">
        <v>1</v>
      </c>
      <c r="N305" s="224" t="s">
        <v>39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177</v>
      </c>
      <c r="AT305" s="227" t="s">
        <v>120</v>
      </c>
      <c r="AU305" s="227" t="s">
        <v>84</v>
      </c>
      <c r="AY305" s="17" t="s">
        <v>117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82</v>
      </c>
      <c r="BK305" s="228">
        <f>ROUND(I305*H305,2)</f>
        <v>0</v>
      </c>
      <c r="BL305" s="17" t="s">
        <v>177</v>
      </c>
      <c r="BM305" s="227" t="s">
        <v>367</v>
      </c>
    </row>
    <row r="306" s="2" customFormat="1">
      <c r="A306" s="38"/>
      <c r="B306" s="39"/>
      <c r="C306" s="40"/>
      <c r="D306" s="229" t="s">
        <v>126</v>
      </c>
      <c r="E306" s="40"/>
      <c r="F306" s="230" t="s">
        <v>368</v>
      </c>
      <c r="G306" s="40"/>
      <c r="H306" s="40"/>
      <c r="I306" s="231"/>
      <c r="J306" s="40"/>
      <c r="K306" s="40"/>
      <c r="L306" s="44"/>
      <c r="M306" s="232"/>
      <c r="N306" s="23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126</v>
      </c>
      <c r="AU306" s="17" t="s">
        <v>84</v>
      </c>
    </row>
    <row r="307" s="12" customFormat="1" ht="22.8" customHeight="1">
      <c r="A307" s="12"/>
      <c r="B307" s="199"/>
      <c r="C307" s="200"/>
      <c r="D307" s="201" t="s">
        <v>73</v>
      </c>
      <c r="E307" s="213" t="s">
        <v>369</v>
      </c>
      <c r="F307" s="213" t="s">
        <v>370</v>
      </c>
      <c r="G307" s="200"/>
      <c r="H307" s="200"/>
      <c r="I307" s="203"/>
      <c r="J307" s="214">
        <f>BK307</f>
        <v>0</v>
      </c>
      <c r="K307" s="200"/>
      <c r="L307" s="205"/>
      <c r="M307" s="206"/>
      <c r="N307" s="207"/>
      <c r="O307" s="207"/>
      <c r="P307" s="208">
        <f>SUM(P308:P334)</f>
        <v>0</v>
      </c>
      <c r="Q307" s="207"/>
      <c r="R307" s="208">
        <f>SUM(R308:R334)</f>
        <v>0.12402335999999999</v>
      </c>
      <c r="S307" s="207"/>
      <c r="T307" s="209">
        <f>SUM(T308:T334)</f>
        <v>7.5939674999999998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0" t="s">
        <v>84</v>
      </c>
      <c r="AT307" s="211" t="s">
        <v>73</v>
      </c>
      <c r="AU307" s="211" t="s">
        <v>82</v>
      </c>
      <c r="AY307" s="210" t="s">
        <v>117</v>
      </c>
      <c r="BK307" s="212">
        <f>SUM(BK308:BK334)</f>
        <v>0</v>
      </c>
    </row>
    <row r="308" s="2" customFormat="1" ht="14.4" customHeight="1">
      <c r="A308" s="38"/>
      <c r="B308" s="39"/>
      <c r="C308" s="215" t="s">
        <v>371</v>
      </c>
      <c r="D308" s="215" t="s">
        <v>120</v>
      </c>
      <c r="E308" s="216" t="s">
        <v>372</v>
      </c>
      <c r="F308" s="217" t="s">
        <v>373</v>
      </c>
      <c r="G308" s="218" t="s">
        <v>123</v>
      </c>
      <c r="H308" s="219">
        <v>799.36500000000001</v>
      </c>
      <c r="I308" s="220"/>
      <c r="J308" s="221">
        <f>ROUND(I308*H308,2)</f>
        <v>0</v>
      </c>
      <c r="K308" s="222"/>
      <c r="L308" s="44"/>
      <c r="M308" s="223" t="s">
        <v>1</v>
      </c>
      <c r="N308" s="224" t="s">
        <v>39</v>
      </c>
      <c r="O308" s="91"/>
      <c r="P308" s="225">
        <f>O308*H308</f>
        <v>0</v>
      </c>
      <c r="Q308" s="225">
        <v>0</v>
      </c>
      <c r="R308" s="225">
        <f>Q308*H308</f>
        <v>0</v>
      </c>
      <c r="S308" s="225">
        <v>0.0094999999999999998</v>
      </c>
      <c r="T308" s="226">
        <f>S308*H308</f>
        <v>7.5939674999999998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177</v>
      </c>
      <c r="AT308" s="227" t="s">
        <v>120</v>
      </c>
      <c r="AU308" s="227" t="s">
        <v>84</v>
      </c>
      <c r="AY308" s="17" t="s">
        <v>117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82</v>
      </c>
      <c r="BK308" s="228">
        <f>ROUND(I308*H308,2)</f>
        <v>0</v>
      </c>
      <c r="BL308" s="17" t="s">
        <v>177</v>
      </c>
      <c r="BM308" s="227" t="s">
        <v>374</v>
      </c>
    </row>
    <row r="309" s="2" customFormat="1">
      <c r="A309" s="38"/>
      <c r="B309" s="39"/>
      <c r="C309" s="40"/>
      <c r="D309" s="229" t="s">
        <v>126</v>
      </c>
      <c r="E309" s="40"/>
      <c r="F309" s="230" t="s">
        <v>375</v>
      </c>
      <c r="G309" s="40"/>
      <c r="H309" s="40"/>
      <c r="I309" s="231"/>
      <c r="J309" s="40"/>
      <c r="K309" s="40"/>
      <c r="L309" s="44"/>
      <c r="M309" s="232"/>
      <c r="N309" s="23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126</v>
      </c>
      <c r="AU309" s="17" t="s">
        <v>84</v>
      </c>
    </row>
    <row r="310" s="13" customFormat="1">
      <c r="A310" s="13"/>
      <c r="B310" s="234"/>
      <c r="C310" s="235"/>
      <c r="D310" s="236" t="s">
        <v>128</v>
      </c>
      <c r="E310" s="237" t="s">
        <v>1</v>
      </c>
      <c r="F310" s="238" t="s">
        <v>376</v>
      </c>
      <c r="G310" s="235"/>
      <c r="H310" s="237" t="s">
        <v>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128</v>
      </c>
      <c r="AU310" s="244" t="s">
        <v>84</v>
      </c>
      <c r="AV310" s="13" t="s">
        <v>82</v>
      </c>
      <c r="AW310" s="13" t="s">
        <v>31</v>
      </c>
      <c r="AX310" s="13" t="s">
        <v>74</v>
      </c>
      <c r="AY310" s="244" t="s">
        <v>117</v>
      </c>
    </row>
    <row r="311" s="14" customFormat="1">
      <c r="A311" s="14"/>
      <c r="B311" s="245"/>
      <c r="C311" s="246"/>
      <c r="D311" s="236" t="s">
        <v>128</v>
      </c>
      <c r="E311" s="247" t="s">
        <v>1</v>
      </c>
      <c r="F311" s="248" t="s">
        <v>319</v>
      </c>
      <c r="G311" s="246"/>
      <c r="H311" s="249">
        <v>43.125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128</v>
      </c>
      <c r="AU311" s="255" t="s">
        <v>84</v>
      </c>
      <c r="AV311" s="14" t="s">
        <v>84</v>
      </c>
      <c r="AW311" s="14" t="s">
        <v>31</v>
      </c>
      <c r="AX311" s="14" t="s">
        <v>74</v>
      </c>
      <c r="AY311" s="255" t="s">
        <v>117</v>
      </c>
    </row>
    <row r="312" s="13" customFormat="1">
      <c r="A312" s="13"/>
      <c r="B312" s="234"/>
      <c r="C312" s="235"/>
      <c r="D312" s="236" t="s">
        <v>128</v>
      </c>
      <c r="E312" s="237" t="s">
        <v>1</v>
      </c>
      <c r="F312" s="238" t="s">
        <v>256</v>
      </c>
      <c r="G312" s="235"/>
      <c r="H312" s="237" t="s">
        <v>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128</v>
      </c>
      <c r="AU312" s="244" t="s">
        <v>84</v>
      </c>
      <c r="AV312" s="13" t="s">
        <v>82</v>
      </c>
      <c r="AW312" s="13" t="s">
        <v>31</v>
      </c>
      <c r="AX312" s="13" t="s">
        <v>74</v>
      </c>
      <c r="AY312" s="244" t="s">
        <v>117</v>
      </c>
    </row>
    <row r="313" s="14" customFormat="1">
      <c r="A313" s="14"/>
      <c r="B313" s="245"/>
      <c r="C313" s="246"/>
      <c r="D313" s="236" t="s">
        <v>128</v>
      </c>
      <c r="E313" s="247" t="s">
        <v>1</v>
      </c>
      <c r="F313" s="248" t="s">
        <v>257</v>
      </c>
      <c r="G313" s="246"/>
      <c r="H313" s="249">
        <v>253.91999999999999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128</v>
      </c>
      <c r="AU313" s="255" t="s">
        <v>84</v>
      </c>
      <c r="AV313" s="14" t="s">
        <v>84</v>
      </c>
      <c r="AW313" s="14" t="s">
        <v>31</v>
      </c>
      <c r="AX313" s="14" t="s">
        <v>74</v>
      </c>
      <c r="AY313" s="255" t="s">
        <v>117</v>
      </c>
    </row>
    <row r="314" s="13" customFormat="1">
      <c r="A314" s="13"/>
      <c r="B314" s="234"/>
      <c r="C314" s="235"/>
      <c r="D314" s="236" t="s">
        <v>128</v>
      </c>
      <c r="E314" s="237" t="s">
        <v>1</v>
      </c>
      <c r="F314" s="238" t="s">
        <v>293</v>
      </c>
      <c r="G314" s="235"/>
      <c r="H314" s="237" t="s">
        <v>1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128</v>
      </c>
      <c r="AU314" s="244" t="s">
        <v>84</v>
      </c>
      <c r="AV314" s="13" t="s">
        <v>82</v>
      </c>
      <c r="AW314" s="13" t="s">
        <v>31</v>
      </c>
      <c r="AX314" s="13" t="s">
        <v>74</v>
      </c>
      <c r="AY314" s="244" t="s">
        <v>117</v>
      </c>
    </row>
    <row r="315" s="14" customFormat="1">
      <c r="A315" s="14"/>
      <c r="B315" s="245"/>
      <c r="C315" s="246"/>
      <c r="D315" s="236" t="s">
        <v>128</v>
      </c>
      <c r="E315" s="247" t="s">
        <v>1</v>
      </c>
      <c r="F315" s="248" t="s">
        <v>259</v>
      </c>
      <c r="G315" s="246"/>
      <c r="H315" s="249">
        <v>502.31999999999999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128</v>
      </c>
      <c r="AU315" s="255" t="s">
        <v>84</v>
      </c>
      <c r="AV315" s="14" t="s">
        <v>84</v>
      </c>
      <c r="AW315" s="14" t="s">
        <v>31</v>
      </c>
      <c r="AX315" s="14" t="s">
        <v>74</v>
      </c>
      <c r="AY315" s="255" t="s">
        <v>117</v>
      </c>
    </row>
    <row r="316" s="15" customFormat="1">
      <c r="A316" s="15"/>
      <c r="B316" s="256"/>
      <c r="C316" s="257"/>
      <c r="D316" s="236" t="s">
        <v>128</v>
      </c>
      <c r="E316" s="258" t="s">
        <v>1</v>
      </c>
      <c r="F316" s="259" t="s">
        <v>131</v>
      </c>
      <c r="G316" s="257"/>
      <c r="H316" s="260">
        <v>799.36500000000001</v>
      </c>
      <c r="I316" s="261"/>
      <c r="J316" s="257"/>
      <c r="K316" s="257"/>
      <c r="L316" s="262"/>
      <c r="M316" s="263"/>
      <c r="N316" s="264"/>
      <c r="O316" s="264"/>
      <c r="P316" s="264"/>
      <c r="Q316" s="264"/>
      <c r="R316" s="264"/>
      <c r="S316" s="264"/>
      <c r="T316" s="26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6" t="s">
        <v>128</v>
      </c>
      <c r="AU316" s="266" t="s">
        <v>84</v>
      </c>
      <c r="AV316" s="15" t="s">
        <v>124</v>
      </c>
      <c r="AW316" s="15" t="s">
        <v>31</v>
      </c>
      <c r="AX316" s="15" t="s">
        <v>82</v>
      </c>
      <c r="AY316" s="266" t="s">
        <v>117</v>
      </c>
    </row>
    <row r="317" s="2" customFormat="1" ht="22.2" customHeight="1">
      <c r="A317" s="38"/>
      <c r="B317" s="39"/>
      <c r="C317" s="215" t="s">
        <v>377</v>
      </c>
      <c r="D317" s="215" t="s">
        <v>120</v>
      </c>
      <c r="E317" s="216" t="s">
        <v>378</v>
      </c>
      <c r="F317" s="217" t="s">
        <v>379</v>
      </c>
      <c r="G317" s="218" t="s">
        <v>176</v>
      </c>
      <c r="H317" s="219">
        <v>96.200000000000003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39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177</v>
      </c>
      <c r="AT317" s="227" t="s">
        <v>120</v>
      </c>
      <c r="AU317" s="227" t="s">
        <v>84</v>
      </c>
      <c r="AY317" s="17" t="s">
        <v>117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82</v>
      </c>
      <c r="BK317" s="228">
        <f>ROUND(I317*H317,2)</f>
        <v>0</v>
      </c>
      <c r="BL317" s="17" t="s">
        <v>177</v>
      </c>
      <c r="BM317" s="227" t="s">
        <v>380</v>
      </c>
    </row>
    <row r="318" s="2" customFormat="1">
      <c r="A318" s="38"/>
      <c r="B318" s="39"/>
      <c r="C318" s="40"/>
      <c r="D318" s="229" t="s">
        <v>126</v>
      </c>
      <c r="E318" s="40"/>
      <c r="F318" s="230" t="s">
        <v>381</v>
      </c>
      <c r="G318" s="40"/>
      <c r="H318" s="40"/>
      <c r="I318" s="231"/>
      <c r="J318" s="40"/>
      <c r="K318" s="40"/>
      <c r="L318" s="44"/>
      <c r="M318" s="232"/>
      <c r="N318" s="23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126</v>
      </c>
      <c r="AU318" s="17" t="s">
        <v>84</v>
      </c>
    </row>
    <row r="319" s="13" customFormat="1">
      <c r="A319" s="13"/>
      <c r="B319" s="234"/>
      <c r="C319" s="235"/>
      <c r="D319" s="236" t="s">
        <v>128</v>
      </c>
      <c r="E319" s="237" t="s">
        <v>1</v>
      </c>
      <c r="F319" s="238" t="s">
        <v>256</v>
      </c>
      <c r="G319" s="235"/>
      <c r="H319" s="237" t="s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128</v>
      </c>
      <c r="AU319" s="244" t="s">
        <v>84</v>
      </c>
      <c r="AV319" s="13" t="s">
        <v>82</v>
      </c>
      <c r="AW319" s="13" t="s">
        <v>31</v>
      </c>
      <c r="AX319" s="13" t="s">
        <v>74</v>
      </c>
      <c r="AY319" s="244" t="s">
        <v>117</v>
      </c>
    </row>
    <row r="320" s="14" customFormat="1">
      <c r="A320" s="14"/>
      <c r="B320" s="245"/>
      <c r="C320" s="246"/>
      <c r="D320" s="236" t="s">
        <v>128</v>
      </c>
      <c r="E320" s="247" t="s">
        <v>1</v>
      </c>
      <c r="F320" s="248" t="s">
        <v>382</v>
      </c>
      <c r="G320" s="246"/>
      <c r="H320" s="249">
        <v>46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128</v>
      </c>
      <c r="AU320" s="255" t="s">
        <v>84</v>
      </c>
      <c r="AV320" s="14" t="s">
        <v>84</v>
      </c>
      <c r="AW320" s="14" t="s">
        <v>31</v>
      </c>
      <c r="AX320" s="14" t="s">
        <v>74</v>
      </c>
      <c r="AY320" s="255" t="s">
        <v>117</v>
      </c>
    </row>
    <row r="321" s="13" customFormat="1">
      <c r="A321" s="13"/>
      <c r="B321" s="234"/>
      <c r="C321" s="235"/>
      <c r="D321" s="236" t="s">
        <v>128</v>
      </c>
      <c r="E321" s="237" t="s">
        <v>1</v>
      </c>
      <c r="F321" s="238" t="s">
        <v>293</v>
      </c>
      <c r="G321" s="235"/>
      <c r="H321" s="237" t="s">
        <v>1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128</v>
      </c>
      <c r="AU321" s="244" t="s">
        <v>84</v>
      </c>
      <c r="AV321" s="13" t="s">
        <v>82</v>
      </c>
      <c r="AW321" s="13" t="s">
        <v>31</v>
      </c>
      <c r="AX321" s="13" t="s">
        <v>74</v>
      </c>
      <c r="AY321" s="244" t="s">
        <v>117</v>
      </c>
    </row>
    <row r="322" s="14" customFormat="1">
      <c r="A322" s="14"/>
      <c r="B322" s="245"/>
      <c r="C322" s="246"/>
      <c r="D322" s="236" t="s">
        <v>128</v>
      </c>
      <c r="E322" s="247" t="s">
        <v>1</v>
      </c>
      <c r="F322" s="248" t="s">
        <v>383</v>
      </c>
      <c r="G322" s="246"/>
      <c r="H322" s="249">
        <v>50.200000000000003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128</v>
      </c>
      <c r="AU322" s="255" t="s">
        <v>84</v>
      </c>
      <c r="AV322" s="14" t="s">
        <v>84</v>
      </c>
      <c r="AW322" s="14" t="s">
        <v>31</v>
      </c>
      <c r="AX322" s="14" t="s">
        <v>74</v>
      </c>
      <c r="AY322" s="255" t="s">
        <v>117</v>
      </c>
    </row>
    <row r="323" s="15" customFormat="1">
      <c r="A323" s="15"/>
      <c r="B323" s="256"/>
      <c r="C323" s="257"/>
      <c r="D323" s="236" t="s">
        <v>128</v>
      </c>
      <c r="E323" s="258" t="s">
        <v>1</v>
      </c>
      <c r="F323" s="259" t="s">
        <v>131</v>
      </c>
      <c r="G323" s="257"/>
      <c r="H323" s="260">
        <v>96.200000000000003</v>
      </c>
      <c r="I323" s="261"/>
      <c r="J323" s="257"/>
      <c r="K323" s="257"/>
      <c r="L323" s="262"/>
      <c r="M323" s="263"/>
      <c r="N323" s="264"/>
      <c r="O323" s="264"/>
      <c r="P323" s="264"/>
      <c r="Q323" s="264"/>
      <c r="R323" s="264"/>
      <c r="S323" s="264"/>
      <c r="T323" s="26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6" t="s">
        <v>128</v>
      </c>
      <c r="AU323" s="266" t="s">
        <v>84</v>
      </c>
      <c r="AV323" s="15" t="s">
        <v>124</v>
      </c>
      <c r="AW323" s="15" t="s">
        <v>31</v>
      </c>
      <c r="AX323" s="15" t="s">
        <v>82</v>
      </c>
      <c r="AY323" s="266" t="s">
        <v>117</v>
      </c>
    </row>
    <row r="324" s="2" customFormat="1" ht="30" customHeight="1">
      <c r="A324" s="38"/>
      <c r="B324" s="39"/>
      <c r="C324" s="215" t="s">
        <v>384</v>
      </c>
      <c r="D324" s="215" t="s">
        <v>120</v>
      </c>
      <c r="E324" s="216" t="s">
        <v>385</v>
      </c>
      <c r="F324" s="217" t="s">
        <v>386</v>
      </c>
      <c r="G324" s="218" t="s">
        <v>123</v>
      </c>
      <c r="H324" s="219">
        <v>756.24000000000001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39</v>
      </c>
      <c r="O324" s="91"/>
      <c r="P324" s="225">
        <f>O324*H324</f>
        <v>0</v>
      </c>
      <c r="Q324" s="225">
        <v>1.0000000000000001E-05</v>
      </c>
      <c r="R324" s="225">
        <f>Q324*H324</f>
        <v>0.0075624000000000004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177</v>
      </c>
      <c r="AT324" s="227" t="s">
        <v>120</v>
      </c>
      <c r="AU324" s="227" t="s">
        <v>84</v>
      </c>
      <c r="AY324" s="17" t="s">
        <v>117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82</v>
      </c>
      <c r="BK324" s="228">
        <f>ROUND(I324*H324,2)</f>
        <v>0</v>
      </c>
      <c r="BL324" s="17" t="s">
        <v>177</v>
      </c>
      <c r="BM324" s="227" t="s">
        <v>387</v>
      </c>
    </row>
    <row r="325" s="2" customFormat="1">
      <c r="A325" s="38"/>
      <c r="B325" s="39"/>
      <c r="C325" s="40"/>
      <c r="D325" s="229" t="s">
        <v>126</v>
      </c>
      <c r="E325" s="40"/>
      <c r="F325" s="230" t="s">
        <v>388</v>
      </c>
      <c r="G325" s="40"/>
      <c r="H325" s="40"/>
      <c r="I325" s="231"/>
      <c r="J325" s="40"/>
      <c r="K325" s="40"/>
      <c r="L325" s="44"/>
      <c r="M325" s="232"/>
      <c r="N325" s="23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126</v>
      </c>
      <c r="AU325" s="17" t="s">
        <v>84</v>
      </c>
    </row>
    <row r="326" s="13" customFormat="1">
      <c r="A326" s="13"/>
      <c r="B326" s="234"/>
      <c r="C326" s="235"/>
      <c r="D326" s="236" t="s">
        <v>128</v>
      </c>
      <c r="E326" s="237" t="s">
        <v>1</v>
      </c>
      <c r="F326" s="238" t="s">
        <v>389</v>
      </c>
      <c r="G326" s="235"/>
      <c r="H326" s="237" t="s">
        <v>1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128</v>
      </c>
      <c r="AU326" s="244" t="s">
        <v>84</v>
      </c>
      <c r="AV326" s="13" t="s">
        <v>82</v>
      </c>
      <c r="AW326" s="13" t="s">
        <v>31</v>
      </c>
      <c r="AX326" s="13" t="s">
        <v>74</v>
      </c>
      <c r="AY326" s="244" t="s">
        <v>117</v>
      </c>
    </row>
    <row r="327" s="14" customFormat="1">
      <c r="A327" s="14"/>
      <c r="B327" s="245"/>
      <c r="C327" s="246"/>
      <c r="D327" s="236" t="s">
        <v>128</v>
      </c>
      <c r="E327" s="247" t="s">
        <v>1</v>
      </c>
      <c r="F327" s="248" t="s">
        <v>257</v>
      </c>
      <c r="G327" s="246"/>
      <c r="H327" s="249">
        <v>253.91999999999999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128</v>
      </c>
      <c r="AU327" s="255" t="s">
        <v>84</v>
      </c>
      <c r="AV327" s="14" t="s">
        <v>84</v>
      </c>
      <c r="AW327" s="14" t="s">
        <v>31</v>
      </c>
      <c r="AX327" s="14" t="s">
        <v>74</v>
      </c>
      <c r="AY327" s="255" t="s">
        <v>117</v>
      </c>
    </row>
    <row r="328" s="13" customFormat="1">
      <c r="A328" s="13"/>
      <c r="B328" s="234"/>
      <c r="C328" s="235"/>
      <c r="D328" s="236" t="s">
        <v>128</v>
      </c>
      <c r="E328" s="237" t="s">
        <v>1</v>
      </c>
      <c r="F328" s="238" t="s">
        <v>293</v>
      </c>
      <c r="G328" s="235"/>
      <c r="H328" s="237" t="s">
        <v>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128</v>
      </c>
      <c r="AU328" s="244" t="s">
        <v>84</v>
      </c>
      <c r="AV328" s="13" t="s">
        <v>82</v>
      </c>
      <c r="AW328" s="13" t="s">
        <v>31</v>
      </c>
      <c r="AX328" s="13" t="s">
        <v>74</v>
      </c>
      <c r="AY328" s="244" t="s">
        <v>117</v>
      </c>
    </row>
    <row r="329" s="14" customFormat="1">
      <c r="A329" s="14"/>
      <c r="B329" s="245"/>
      <c r="C329" s="246"/>
      <c r="D329" s="236" t="s">
        <v>128</v>
      </c>
      <c r="E329" s="247" t="s">
        <v>1</v>
      </c>
      <c r="F329" s="248" t="s">
        <v>259</v>
      </c>
      <c r="G329" s="246"/>
      <c r="H329" s="249">
        <v>502.31999999999999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128</v>
      </c>
      <c r="AU329" s="255" t="s">
        <v>84</v>
      </c>
      <c r="AV329" s="14" t="s">
        <v>84</v>
      </c>
      <c r="AW329" s="14" t="s">
        <v>31</v>
      </c>
      <c r="AX329" s="14" t="s">
        <v>74</v>
      </c>
      <c r="AY329" s="255" t="s">
        <v>117</v>
      </c>
    </row>
    <row r="330" s="15" customFormat="1">
      <c r="A330" s="15"/>
      <c r="B330" s="256"/>
      <c r="C330" s="257"/>
      <c r="D330" s="236" t="s">
        <v>128</v>
      </c>
      <c r="E330" s="258" t="s">
        <v>1</v>
      </c>
      <c r="F330" s="259" t="s">
        <v>131</v>
      </c>
      <c r="G330" s="257"/>
      <c r="H330" s="260">
        <v>756.24000000000001</v>
      </c>
      <c r="I330" s="261"/>
      <c r="J330" s="257"/>
      <c r="K330" s="257"/>
      <c r="L330" s="262"/>
      <c r="M330" s="263"/>
      <c r="N330" s="264"/>
      <c r="O330" s="264"/>
      <c r="P330" s="264"/>
      <c r="Q330" s="264"/>
      <c r="R330" s="264"/>
      <c r="S330" s="264"/>
      <c r="T330" s="26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6" t="s">
        <v>128</v>
      </c>
      <c r="AU330" s="266" t="s">
        <v>84</v>
      </c>
      <c r="AV330" s="15" t="s">
        <v>124</v>
      </c>
      <c r="AW330" s="15" t="s">
        <v>31</v>
      </c>
      <c r="AX330" s="15" t="s">
        <v>82</v>
      </c>
      <c r="AY330" s="266" t="s">
        <v>117</v>
      </c>
    </row>
    <row r="331" s="2" customFormat="1" ht="22.2" customHeight="1">
      <c r="A331" s="38"/>
      <c r="B331" s="39"/>
      <c r="C331" s="268" t="s">
        <v>390</v>
      </c>
      <c r="D331" s="268" t="s">
        <v>215</v>
      </c>
      <c r="E331" s="269" t="s">
        <v>391</v>
      </c>
      <c r="F331" s="270" t="s">
        <v>392</v>
      </c>
      <c r="G331" s="271" t="s">
        <v>123</v>
      </c>
      <c r="H331" s="272">
        <v>831.86400000000003</v>
      </c>
      <c r="I331" s="273"/>
      <c r="J331" s="274">
        <f>ROUND(I331*H331,2)</f>
        <v>0</v>
      </c>
      <c r="K331" s="275"/>
      <c r="L331" s="276"/>
      <c r="M331" s="277" t="s">
        <v>1</v>
      </c>
      <c r="N331" s="278" t="s">
        <v>39</v>
      </c>
      <c r="O331" s="91"/>
      <c r="P331" s="225">
        <f>O331*H331</f>
        <v>0</v>
      </c>
      <c r="Q331" s="225">
        <v>0.00013999999999999999</v>
      </c>
      <c r="R331" s="225">
        <f>Q331*H331</f>
        <v>0.11646095999999999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218</v>
      </c>
      <c r="AT331" s="227" t="s">
        <v>215</v>
      </c>
      <c r="AU331" s="227" t="s">
        <v>84</v>
      </c>
      <c r="AY331" s="17" t="s">
        <v>117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82</v>
      </c>
      <c r="BK331" s="228">
        <f>ROUND(I331*H331,2)</f>
        <v>0</v>
      </c>
      <c r="BL331" s="17" t="s">
        <v>177</v>
      </c>
      <c r="BM331" s="227" t="s">
        <v>393</v>
      </c>
    </row>
    <row r="332" s="14" customFormat="1">
      <c r="A332" s="14"/>
      <c r="B332" s="245"/>
      <c r="C332" s="246"/>
      <c r="D332" s="236" t="s">
        <v>128</v>
      </c>
      <c r="E332" s="246"/>
      <c r="F332" s="248" t="s">
        <v>394</v>
      </c>
      <c r="G332" s="246"/>
      <c r="H332" s="249">
        <v>831.86400000000003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128</v>
      </c>
      <c r="AU332" s="255" t="s">
        <v>84</v>
      </c>
      <c r="AV332" s="14" t="s">
        <v>84</v>
      </c>
      <c r="AW332" s="14" t="s">
        <v>4</v>
      </c>
      <c r="AX332" s="14" t="s">
        <v>82</v>
      </c>
      <c r="AY332" s="255" t="s">
        <v>117</v>
      </c>
    </row>
    <row r="333" s="2" customFormat="1" ht="22.2" customHeight="1">
      <c r="A333" s="38"/>
      <c r="B333" s="39"/>
      <c r="C333" s="215" t="s">
        <v>395</v>
      </c>
      <c r="D333" s="215" t="s">
        <v>120</v>
      </c>
      <c r="E333" s="216" t="s">
        <v>396</v>
      </c>
      <c r="F333" s="217" t="s">
        <v>397</v>
      </c>
      <c r="G333" s="218" t="s">
        <v>196</v>
      </c>
      <c r="H333" s="267"/>
      <c r="I333" s="220"/>
      <c r="J333" s="221">
        <f>ROUND(I333*H333,2)</f>
        <v>0</v>
      </c>
      <c r="K333" s="222"/>
      <c r="L333" s="44"/>
      <c r="M333" s="223" t="s">
        <v>1</v>
      </c>
      <c r="N333" s="224" t="s">
        <v>39</v>
      </c>
      <c r="O333" s="91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177</v>
      </c>
      <c r="AT333" s="227" t="s">
        <v>120</v>
      </c>
      <c r="AU333" s="227" t="s">
        <v>84</v>
      </c>
      <c r="AY333" s="17" t="s">
        <v>117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82</v>
      </c>
      <c r="BK333" s="228">
        <f>ROUND(I333*H333,2)</f>
        <v>0</v>
      </c>
      <c r="BL333" s="17" t="s">
        <v>177</v>
      </c>
      <c r="BM333" s="227" t="s">
        <v>398</v>
      </c>
    </row>
    <row r="334" s="2" customFormat="1">
      <c r="A334" s="38"/>
      <c r="B334" s="39"/>
      <c r="C334" s="40"/>
      <c r="D334" s="229" t="s">
        <v>126</v>
      </c>
      <c r="E334" s="40"/>
      <c r="F334" s="230" t="s">
        <v>399</v>
      </c>
      <c r="G334" s="40"/>
      <c r="H334" s="40"/>
      <c r="I334" s="231"/>
      <c r="J334" s="40"/>
      <c r="K334" s="40"/>
      <c r="L334" s="44"/>
      <c r="M334" s="232"/>
      <c r="N334" s="23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126</v>
      </c>
      <c r="AU334" s="17" t="s">
        <v>84</v>
      </c>
    </row>
    <row r="335" s="12" customFormat="1" ht="22.8" customHeight="1">
      <c r="A335" s="12"/>
      <c r="B335" s="199"/>
      <c r="C335" s="200"/>
      <c r="D335" s="201" t="s">
        <v>73</v>
      </c>
      <c r="E335" s="213" t="s">
        <v>400</v>
      </c>
      <c r="F335" s="213" t="s">
        <v>401</v>
      </c>
      <c r="G335" s="200"/>
      <c r="H335" s="200"/>
      <c r="I335" s="203"/>
      <c r="J335" s="214">
        <f>BK335</f>
        <v>0</v>
      </c>
      <c r="K335" s="200"/>
      <c r="L335" s="205"/>
      <c r="M335" s="206"/>
      <c r="N335" s="207"/>
      <c r="O335" s="207"/>
      <c r="P335" s="208">
        <f>SUM(P336:P355)</f>
        <v>0</v>
      </c>
      <c r="Q335" s="207"/>
      <c r="R335" s="208">
        <f>SUM(R336:R355)</f>
        <v>2.2309403999999997</v>
      </c>
      <c r="S335" s="207"/>
      <c r="T335" s="209">
        <f>SUM(T336:T355)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0" t="s">
        <v>84</v>
      </c>
      <c r="AT335" s="211" t="s">
        <v>73</v>
      </c>
      <c r="AU335" s="211" t="s">
        <v>82</v>
      </c>
      <c r="AY335" s="210" t="s">
        <v>117</v>
      </c>
      <c r="BK335" s="212">
        <f>SUM(BK336:BK355)</f>
        <v>0</v>
      </c>
    </row>
    <row r="336" s="2" customFormat="1" ht="22.2" customHeight="1">
      <c r="A336" s="38"/>
      <c r="B336" s="39"/>
      <c r="C336" s="215" t="s">
        <v>402</v>
      </c>
      <c r="D336" s="215" t="s">
        <v>120</v>
      </c>
      <c r="E336" s="216" t="s">
        <v>403</v>
      </c>
      <c r="F336" s="217" t="s">
        <v>404</v>
      </c>
      <c r="G336" s="218" t="s">
        <v>123</v>
      </c>
      <c r="H336" s="219">
        <v>756.24000000000001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39</v>
      </c>
      <c r="O336" s="91"/>
      <c r="P336" s="225">
        <f>O336*H336</f>
        <v>0</v>
      </c>
      <c r="Q336" s="225">
        <v>0.00036000000000000002</v>
      </c>
      <c r="R336" s="225">
        <f>Q336*H336</f>
        <v>0.2722464</v>
      </c>
      <c r="S336" s="225">
        <v>0</v>
      </c>
      <c r="T336" s="22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177</v>
      </c>
      <c r="AT336" s="227" t="s">
        <v>120</v>
      </c>
      <c r="AU336" s="227" t="s">
        <v>84</v>
      </c>
      <c r="AY336" s="17" t="s">
        <v>117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82</v>
      </c>
      <c r="BK336" s="228">
        <f>ROUND(I336*H336,2)</f>
        <v>0</v>
      </c>
      <c r="BL336" s="17" t="s">
        <v>177</v>
      </c>
      <c r="BM336" s="227" t="s">
        <v>405</v>
      </c>
    </row>
    <row r="337" s="2" customFormat="1">
      <c r="A337" s="38"/>
      <c r="B337" s="39"/>
      <c r="C337" s="40"/>
      <c r="D337" s="229" t="s">
        <v>126</v>
      </c>
      <c r="E337" s="40"/>
      <c r="F337" s="230" t="s">
        <v>406</v>
      </c>
      <c r="G337" s="40"/>
      <c r="H337" s="40"/>
      <c r="I337" s="231"/>
      <c r="J337" s="40"/>
      <c r="K337" s="40"/>
      <c r="L337" s="44"/>
      <c r="M337" s="232"/>
      <c r="N337" s="23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126</v>
      </c>
      <c r="AU337" s="17" t="s">
        <v>84</v>
      </c>
    </row>
    <row r="338" s="13" customFormat="1">
      <c r="A338" s="13"/>
      <c r="B338" s="234"/>
      <c r="C338" s="235"/>
      <c r="D338" s="236" t="s">
        <v>128</v>
      </c>
      <c r="E338" s="237" t="s">
        <v>1</v>
      </c>
      <c r="F338" s="238" t="s">
        <v>256</v>
      </c>
      <c r="G338" s="235"/>
      <c r="H338" s="237" t="s">
        <v>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128</v>
      </c>
      <c r="AU338" s="244" t="s">
        <v>84</v>
      </c>
      <c r="AV338" s="13" t="s">
        <v>82</v>
      </c>
      <c r="AW338" s="13" t="s">
        <v>31</v>
      </c>
      <c r="AX338" s="13" t="s">
        <v>74</v>
      </c>
      <c r="AY338" s="244" t="s">
        <v>117</v>
      </c>
    </row>
    <row r="339" s="14" customFormat="1">
      <c r="A339" s="14"/>
      <c r="B339" s="245"/>
      <c r="C339" s="246"/>
      <c r="D339" s="236" t="s">
        <v>128</v>
      </c>
      <c r="E339" s="247" t="s">
        <v>1</v>
      </c>
      <c r="F339" s="248" t="s">
        <v>257</v>
      </c>
      <c r="G339" s="246"/>
      <c r="H339" s="249">
        <v>253.91999999999999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128</v>
      </c>
      <c r="AU339" s="255" t="s">
        <v>84</v>
      </c>
      <c r="AV339" s="14" t="s">
        <v>84</v>
      </c>
      <c r="AW339" s="14" t="s">
        <v>31</v>
      </c>
      <c r="AX339" s="14" t="s">
        <v>74</v>
      </c>
      <c r="AY339" s="255" t="s">
        <v>117</v>
      </c>
    </row>
    <row r="340" s="13" customFormat="1">
      <c r="A340" s="13"/>
      <c r="B340" s="234"/>
      <c r="C340" s="235"/>
      <c r="D340" s="236" t="s">
        <v>128</v>
      </c>
      <c r="E340" s="237" t="s">
        <v>1</v>
      </c>
      <c r="F340" s="238" t="s">
        <v>293</v>
      </c>
      <c r="G340" s="235"/>
      <c r="H340" s="237" t="s">
        <v>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128</v>
      </c>
      <c r="AU340" s="244" t="s">
        <v>84</v>
      </c>
      <c r="AV340" s="13" t="s">
        <v>82</v>
      </c>
      <c r="AW340" s="13" t="s">
        <v>31</v>
      </c>
      <c r="AX340" s="13" t="s">
        <v>74</v>
      </c>
      <c r="AY340" s="244" t="s">
        <v>117</v>
      </c>
    </row>
    <row r="341" s="14" customFormat="1">
      <c r="A341" s="14"/>
      <c r="B341" s="245"/>
      <c r="C341" s="246"/>
      <c r="D341" s="236" t="s">
        <v>128</v>
      </c>
      <c r="E341" s="247" t="s">
        <v>1</v>
      </c>
      <c r="F341" s="248" t="s">
        <v>259</v>
      </c>
      <c r="G341" s="246"/>
      <c r="H341" s="249">
        <v>502.31999999999999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128</v>
      </c>
      <c r="AU341" s="255" t="s">
        <v>84</v>
      </c>
      <c r="AV341" s="14" t="s">
        <v>84</v>
      </c>
      <c r="AW341" s="14" t="s">
        <v>31</v>
      </c>
      <c r="AX341" s="14" t="s">
        <v>74</v>
      </c>
      <c r="AY341" s="255" t="s">
        <v>117</v>
      </c>
    </row>
    <row r="342" s="15" customFormat="1">
      <c r="A342" s="15"/>
      <c r="B342" s="256"/>
      <c r="C342" s="257"/>
      <c r="D342" s="236" t="s">
        <v>128</v>
      </c>
      <c r="E342" s="258" t="s">
        <v>1</v>
      </c>
      <c r="F342" s="259" t="s">
        <v>131</v>
      </c>
      <c r="G342" s="257"/>
      <c r="H342" s="260">
        <v>756.24000000000001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6" t="s">
        <v>128</v>
      </c>
      <c r="AU342" s="266" t="s">
        <v>84</v>
      </c>
      <c r="AV342" s="15" t="s">
        <v>124</v>
      </c>
      <c r="AW342" s="15" t="s">
        <v>31</v>
      </c>
      <c r="AX342" s="15" t="s">
        <v>82</v>
      </c>
      <c r="AY342" s="266" t="s">
        <v>117</v>
      </c>
    </row>
    <row r="343" s="2" customFormat="1" ht="19.8" customHeight="1">
      <c r="A343" s="38"/>
      <c r="B343" s="39"/>
      <c r="C343" s="268" t="s">
        <v>407</v>
      </c>
      <c r="D343" s="268" t="s">
        <v>215</v>
      </c>
      <c r="E343" s="269" t="s">
        <v>408</v>
      </c>
      <c r="F343" s="270" t="s">
        <v>409</v>
      </c>
      <c r="G343" s="271" t="s">
        <v>410</v>
      </c>
      <c r="H343" s="272">
        <v>1929.924</v>
      </c>
      <c r="I343" s="273"/>
      <c r="J343" s="274">
        <f>ROUND(I343*H343,2)</f>
        <v>0</v>
      </c>
      <c r="K343" s="275"/>
      <c r="L343" s="276"/>
      <c r="M343" s="277" t="s">
        <v>1</v>
      </c>
      <c r="N343" s="278" t="s">
        <v>39</v>
      </c>
      <c r="O343" s="91"/>
      <c r="P343" s="225">
        <f>O343*H343</f>
        <v>0</v>
      </c>
      <c r="Q343" s="225">
        <v>0.001</v>
      </c>
      <c r="R343" s="225">
        <f>Q343*H343</f>
        <v>1.929924</v>
      </c>
      <c r="S343" s="225">
        <v>0</v>
      </c>
      <c r="T343" s="22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218</v>
      </c>
      <c r="AT343" s="227" t="s">
        <v>215</v>
      </c>
      <c r="AU343" s="227" t="s">
        <v>84</v>
      </c>
      <c r="AY343" s="17" t="s">
        <v>117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82</v>
      </c>
      <c r="BK343" s="228">
        <f>ROUND(I343*H343,2)</f>
        <v>0</v>
      </c>
      <c r="BL343" s="17" t="s">
        <v>177</v>
      </c>
      <c r="BM343" s="227" t="s">
        <v>411</v>
      </c>
    </row>
    <row r="344" s="14" customFormat="1">
      <c r="A344" s="14"/>
      <c r="B344" s="245"/>
      <c r="C344" s="246"/>
      <c r="D344" s="236" t="s">
        <v>128</v>
      </c>
      <c r="E344" s="246"/>
      <c r="F344" s="248" t="s">
        <v>412</v>
      </c>
      <c r="G344" s="246"/>
      <c r="H344" s="249">
        <v>1929.924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128</v>
      </c>
      <c r="AU344" s="255" t="s">
        <v>84</v>
      </c>
      <c r="AV344" s="14" t="s">
        <v>84</v>
      </c>
      <c r="AW344" s="14" t="s">
        <v>4</v>
      </c>
      <c r="AX344" s="14" t="s">
        <v>82</v>
      </c>
      <c r="AY344" s="255" t="s">
        <v>117</v>
      </c>
    </row>
    <row r="345" s="2" customFormat="1" ht="22.2" customHeight="1">
      <c r="A345" s="38"/>
      <c r="B345" s="39"/>
      <c r="C345" s="215" t="s">
        <v>413</v>
      </c>
      <c r="D345" s="215" t="s">
        <v>120</v>
      </c>
      <c r="E345" s="216" t="s">
        <v>414</v>
      </c>
      <c r="F345" s="217" t="s">
        <v>415</v>
      </c>
      <c r="G345" s="218" t="s">
        <v>176</v>
      </c>
      <c r="H345" s="219">
        <v>54.799999999999997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39</v>
      </c>
      <c r="O345" s="91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177</v>
      </c>
      <c r="AT345" s="227" t="s">
        <v>120</v>
      </c>
      <c r="AU345" s="227" t="s">
        <v>84</v>
      </c>
      <c r="AY345" s="17" t="s">
        <v>117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82</v>
      </c>
      <c r="BK345" s="228">
        <f>ROUND(I345*H345,2)</f>
        <v>0</v>
      </c>
      <c r="BL345" s="17" t="s">
        <v>177</v>
      </c>
      <c r="BM345" s="227" t="s">
        <v>416</v>
      </c>
    </row>
    <row r="346" s="2" customFormat="1">
      <c r="A346" s="38"/>
      <c r="B346" s="39"/>
      <c r="C346" s="40"/>
      <c r="D346" s="229" t="s">
        <v>126</v>
      </c>
      <c r="E346" s="40"/>
      <c r="F346" s="230" t="s">
        <v>417</v>
      </c>
      <c r="G346" s="40"/>
      <c r="H346" s="40"/>
      <c r="I346" s="231"/>
      <c r="J346" s="40"/>
      <c r="K346" s="40"/>
      <c r="L346" s="44"/>
      <c r="M346" s="232"/>
      <c r="N346" s="23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126</v>
      </c>
      <c r="AU346" s="17" t="s">
        <v>84</v>
      </c>
    </row>
    <row r="347" s="13" customFormat="1">
      <c r="A347" s="13"/>
      <c r="B347" s="234"/>
      <c r="C347" s="235"/>
      <c r="D347" s="236" t="s">
        <v>128</v>
      </c>
      <c r="E347" s="237" t="s">
        <v>1</v>
      </c>
      <c r="F347" s="238" t="s">
        <v>256</v>
      </c>
      <c r="G347" s="235"/>
      <c r="H347" s="237" t="s">
        <v>1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128</v>
      </c>
      <c r="AU347" s="244" t="s">
        <v>84</v>
      </c>
      <c r="AV347" s="13" t="s">
        <v>82</v>
      </c>
      <c r="AW347" s="13" t="s">
        <v>31</v>
      </c>
      <c r="AX347" s="13" t="s">
        <v>74</v>
      </c>
      <c r="AY347" s="244" t="s">
        <v>117</v>
      </c>
    </row>
    <row r="348" s="14" customFormat="1">
      <c r="A348" s="14"/>
      <c r="B348" s="245"/>
      <c r="C348" s="246"/>
      <c r="D348" s="236" t="s">
        <v>128</v>
      </c>
      <c r="E348" s="247" t="s">
        <v>1</v>
      </c>
      <c r="F348" s="248" t="s">
        <v>325</v>
      </c>
      <c r="G348" s="246"/>
      <c r="H348" s="249">
        <v>18.399999999999999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128</v>
      </c>
      <c r="AU348" s="255" t="s">
        <v>84</v>
      </c>
      <c r="AV348" s="14" t="s">
        <v>84</v>
      </c>
      <c r="AW348" s="14" t="s">
        <v>31</v>
      </c>
      <c r="AX348" s="14" t="s">
        <v>74</v>
      </c>
      <c r="AY348" s="255" t="s">
        <v>117</v>
      </c>
    </row>
    <row r="349" s="13" customFormat="1">
      <c r="A349" s="13"/>
      <c r="B349" s="234"/>
      <c r="C349" s="235"/>
      <c r="D349" s="236" t="s">
        <v>128</v>
      </c>
      <c r="E349" s="237" t="s">
        <v>1</v>
      </c>
      <c r="F349" s="238" t="s">
        <v>293</v>
      </c>
      <c r="G349" s="235"/>
      <c r="H349" s="237" t="s">
        <v>1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128</v>
      </c>
      <c r="AU349" s="244" t="s">
        <v>84</v>
      </c>
      <c r="AV349" s="13" t="s">
        <v>82</v>
      </c>
      <c r="AW349" s="13" t="s">
        <v>31</v>
      </c>
      <c r="AX349" s="13" t="s">
        <v>74</v>
      </c>
      <c r="AY349" s="244" t="s">
        <v>117</v>
      </c>
    </row>
    <row r="350" s="14" customFormat="1">
      <c r="A350" s="14"/>
      <c r="B350" s="245"/>
      <c r="C350" s="246"/>
      <c r="D350" s="236" t="s">
        <v>128</v>
      </c>
      <c r="E350" s="247" t="s">
        <v>1</v>
      </c>
      <c r="F350" s="248" t="s">
        <v>326</v>
      </c>
      <c r="G350" s="246"/>
      <c r="H350" s="249">
        <v>36.399999999999999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128</v>
      </c>
      <c r="AU350" s="255" t="s">
        <v>84</v>
      </c>
      <c r="AV350" s="14" t="s">
        <v>84</v>
      </c>
      <c r="AW350" s="14" t="s">
        <v>31</v>
      </c>
      <c r="AX350" s="14" t="s">
        <v>74</v>
      </c>
      <c r="AY350" s="255" t="s">
        <v>117</v>
      </c>
    </row>
    <row r="351" s="15" customFormat="1">
      <c r="A351" s="15"/>
      <c r="B351" s="256"/>
      <c r="C351" s="257"/>
      <c r="D351" s="236" t="s">
        <v>128</v>
      </c>
      <c r="E351" s="258" t="s">
        <v>1</v>
      </c>
      <c r="F351" s="259" t="s">
        <v>131</v>
      </c>
      <c r="G351" s="257"/>
      <c r="H351" s="260">
        <v>54.799999999999997</v>
      </c>
      <c r="I351" s="261"/>
      <c r="J351" s="257"/>
      <c r="K351" s="257"/>
      <c r="L351" s="262"/>
      <c r="M351" s="263"/>
      <c r="N351" s="264"/>
      <c r="O351" s="264"/>
      <c r="P351" s="264"/>
      <c r="Q351" s="264"/>
      <c r="R351" s="264"/>
      <c r="S351" s="264"/>
      <c r="T351" s="26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6" t="s">
        <v>128</v>
      </c>
      <c r="AU351" s="266" t="s">
        <v>84</v>
      </c>
      <c r="AV351" s="15" t="s">
        <v>124</v>
      </c>
      <c r="AW351" s="15" t="s">
        <v>31</v>
      </c>
      <c r="AX351" s="15" t="s">
        <v>82</v>
      </c>
      <c r="AY351" s="266" t="s">
        <v>117</v>
      </c>
    </row>
    <row r="352" s="2" customFormat="1" ht="14.4" customHeight="1">
      <c r="A352" s="38"/>
      <c r="B352" s="39"/>
      <c r="C352" s="268" t="s">
        <v>418</v>
      </c>
      <c r="D352" s="268" t="s">
        <v>215</v>
      </c>
      <c r="E352" s="269" t="s">
        <v>419</v>
      </c>
      <c r="F352" s="270" t="s">
        <v>420</v>
      </c>
      <c r="G352" s="271" t="s">
        <v>176</v>
      </c>
      <c r="H352" s="272">
        <v>57.539999999999999</v>
      </c>
      <c r="I352" s="273"/>
      <c r="J352" s="274">
        <f>ROUND(I352*H352,2)</f>
        <v>0</v>
      </c>
      <c r="K352" s="275"/>
      <c r="L352" s="276"/>
      <c r="M352" s="277" t="s">
        <v>1</v>
      </c>
      <c r="N352" s="278" t="s">
        <v>39</v>
      </c>
      <c r="O352" s="91"/>
      <c r="P352" s="225">
        <f>O352*H352</f>
        <v>0</v>
      </c>
      <c r="Q352" s="225">
        <v>0.00050000000000000001</v>
      </c>
      <c r="R352" s="225">
        <f>Q352*H352</f>
        <v>0.02877</v>
      </c>
      <c r="S352" s="225">
        <v>0</v>
      </c>
      <c r="T352" s="22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218</v>
      </c>
      <c r="AT352" s="227" t="s">
        <v>215</v>
      </c>
      <c r="AU352" s="227" t="s">
        <v>84</v>
      </c>
      <c r="AY352" s="17" t="s">
        <v>117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82</v>
      </c>
      <c r="BK352" s="228">
        <f>ROUND(I352*H352,2)</f>
        <v>0</v>
      </c>
      <c r="BL352" s="17" t="s">
        <v>177</v>
      </c>
      <c r="BM352" s="227" t="s">
        <v>421</v>
      </c>
    </row>
    <row r="353" s="14" customFormat="1">
      <c r="A353" s="14"/>
      <c r="B353" s="245"/>
      <c r="C353" s="246"/>
      <c r="D353" s="236" t="s">
        <v>128</v>
      </c>
      <c r="E353" s="246"/>
      <c r="F353" s="248" t="s">
        <v>422</v>
      </c>
      <c r="G353" s="246"/>
      <c r="H353" s="249">
        <v>57.539999999999999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128</v>
      </c>
      <c r="AU353" s="255" t="s">
        <v>84</v>
      </c>
      <c r="AV353" s="14" t="s">
        <v>84</v>
      </c>
      <c r="AW353" s="14" t="s">
        <v>4</v>
      </c>
      <c r="AX353" s="14" t="s">
        <v>82</v>
      </c>
      <c r="AY353" s="255" t="s">
        <v>117</v>
      </c>
    </row>
    <row r="354" s="2" customFormat="1" ht="22.2" customHeight="1">
      <c r="A354" s="38"/>
      <c r="B354" s="39"/>
      <c r="C354" s="215" t="s">
        <v>423</v>
      </c>
      <c r="D354" s="215" t="s">
        <v>120</v>
      </c>
      <c r="E354" s="216" t="s">
        <v>424</v>
      </c>
      <c r="F354" s="217" t="s">
        <v>425</v>
      </c>
      <c r="G354" s="218" t="s">
        <v>196</v>
      </c>
      <c r="H354" s="267"/>
      <c r="I354" s="220"/>
      <c r="J354" s="221">
        <f>ROUND(I354*H354,2)</f>
        <v>0</v>
      </c>
      <c r="K354" s="222"/>
      <c r="L354" s="44"/>
      <c r="M354" s="223" t="s">
        <v>1</v>
      </c>
      <c r="N354" s="224" t="s">
        <v>39</v>
      </c>
      <c r="O354" s="91"/>
      <c r="P354" s="225">
        <f>O354*H354</f>
        <v>0</v>
      </c>
      <c r="Q354" s="225">
        <v>0</v>
      </c>
      <c r="R354" s="225">
        <f>Q354*H354</f>
        <v>0</v>
      </c>
      <c r="S354" s="225">
        <v>0</v>
      </c>
      <c r="T354" s="22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7" t="s">
        <v>177</v>
      </c>
      <c r="AT354" s="227" t="s">
        <v>120</v>
      </c>
      <c r="AU354" s="227" t="s">
        <v>84</v>
      </c>
      <c r="AY354" s="17" t="s">
        <v>117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7" t="s">
        <v>82</v>
      </c>
      <c r="BK354" s="228">
        <f>ROUND(I354*H354,2)</f>
        <v>0</v>
      </c>
      <c r="BL354" s="17" t="s">
        <v>177</v>
      </c>
      <c r="BM354" s="227" t="s">
        <v>426</v>
      </c>
    </row>
    <row r="355" s="2" customFormat="1">
      <c r="A355" s="38"/>
      <c r="B355" s="39"/>
      <c r="C355" s="40"/>
      <c r="D355" s="229" t="s">
        <v>126</v>
      </c>
      <c r="E355" s="40"/>
      <c r="F355" s="230" t="s">
        <v>427</v>
      </c>
      <c r="G355" s="40"/>
      <c r="H355" s="40"/>
      <c r="I355" s="231"/>
      <c r="J355" s="40"/>
      <c r="K355" s="40"/>
      <c r="L355" s="44"/>
      <c r="M355" s="279"/>
      <c r="N355" s="280"/>
      <c r="O355" s="281"/>
      <c r="P355" s="281"/>
      <c r="Q355" s="281"/>
      <c r="R355" s="281"/>
      <c r="S355" s="281"/>
      <c r="T355" s="28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126</v>
      </c>
      <c r="AU355" s="17" t="s">
        <v>84</v>
      </c>
    </row>
    <row r="356" s="2" customFormat="1" ht="6.96" customHeight="1">
      <c r="A356" s="38"/>
      <c r="B356" s="66"/>
      <c r="C356" s="67"/>
      <c r="D356" s="67"/>
      <c r="E356" s="67"/>
      <c r="F356" s="67"/>
      <c r="G356" s="67"/>
      <c r="H356" s="67"/>
      <c r="I356" s="67"/>
      <c r="J356" s="67"/>
      <c r="K356" s="67"/>
      <c r="L356" s="44"/>
      <c r="M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</row>
  </sheetData>
  <sheetProtection sheet="1" autoFilter="0" formatColumns="0" formatRows="0" objects="1" scenarios="1" spinCount="100000" saltValue="pQ1URMpCJIh6GDHhtdZR7wiFea5vYbD/WMWE6frcSou7PbIvHOgOtwm9SnpMOeJrTbqxVV6nxmlaqPSfaJFF9Q==" hashValue="rSPFT9BKEHCecjO6NIxGyr0OrRnYHVukasdLyhObu5ioRCLfOWNqCDiNTNn/95AZKaE6CSU/E/mPE/hN6eSC3Q==" algorithmName="SHA-512" password="CF5F"/>
  <autoFilter ref="C124:K35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4_01/941111121"/>
    <hyperlink ref="F134" r:id="rId2" display="https://podminky.urs.cz/item/CS_URS_2024_01/941111221"/>
    <hyperlink ref="F137" r:id="rId3" display="https://podminky.urs.cz/item/CS_URS_2024_01/941111821"/>
    <hyperlink ref="F140" r:id="rId4" display="https://podminky.urs.cz/item/CS_URS_2024_01/997013112"/>
    <hyperlink ref="F142" r:id="rId5" display="https://podminky.urs.cz/item/CS_URS_2024_01/997013501"/>
    <hyperlink ref="F144" r:id="rId6" display="https://podminky.urs.cz/item/CS_URS_2024_01/997013509"/>
    <hyperlink ref="F147" r:id="rId7" display="https://podminky.urs.cz/item/CS_URS_2024_01/997013811"/>
    <hyperlink ref="F149" r:id="rId8" display="https://podminky.urs.cz/item/CS_URS_2024_01/997013814"/>
    <hyperlink ref="F154" r:id="rId9" display="https://podminky.urs.cz/item/CS_URS_2024_01/741421833"/>
    <hyperlink ref="F161" r:id="rId10" display="https://podminky.urs.cz/item/CS_URS_2024_01/741820001"/>
    <hyperlink ref="F163" r:id="rId11" display="https://podminky.urs.cz/item/CS_URS_2024_01/998741202"/>
    <hyperlink ref="F166" r:id="rId12" display="https://podminky.urs.cz/item/CS_URS_2024_01/762083121"/>
    <hyperlink ref="F168" r:id="rId13" display="https://podminky.urs.cz/item/CS_URS_2024_01/762131124"/>
    <hyperlink ref="F175" r:id="rId14" display="https://podminky.urs.cz/item/CS_URS_2024_01/762131811"/>
    <hyperlink ref="F180" r:id="rId15" display="https://podminky.urs.cz/item/CS_URS_2024_01/762195000"/>
    <hyperlink ref="F184" r:id="rId16" display="https://podminky.urs.cz/item/CS_URS_2024_01/762341210"/>
    <hyperlink ref="F193" r:id="rId17" display="https://podminky.urs.cz/item/CS_URS_2024_01/762341811"/>
    <hyperlink ref="F200" r:id="rId18" display="https://podminky.urs.cz/item/CS_URS_2024_01/762342214"/>
    <hyperlink ref="F218" r:id="rId19" display="https://podminky.urs.cz/item/CS_URS_2024_01/762342511"/>
    <hyperlink ref="F229" r:id="rId20" display="https://podminky.urs.cz/item/CS_URS_2024_01/998762202"/>
    <hyperlink ref="F232" r:id="rId21" display="https://podminky.urs.cz/item/CS_URS_2024_01/764002801"/>
    <hyperlink ref="F239" r:id="rId22" display="https://podminky.urs.cz/item/CS_URS_2024_01/764002811"/>
    <hyperlink ref="F246" r:id="rId23" display="https://podminky.urs.cz/item/CS_URS_2024_01/764004801"/>
    <hyperlink ref="F253" r:id="rId24" display="https://podminky.urs.cz/item/CS_URS_2024_01/764004861"/>
    <hyperlink ref="F264" r:id="rId25" display="https://podminky.urs.cz/item/CS_URS_2024_01/764221408"/>
    <hyperlink ref="F271" r:id="rId26" display="https://podminky.urs.cz/item/CS_URS_2024_01/764222404"/>
    <hyperlink ref="F278" r:id="rId27" display="https://podminky.urs.cz/item/CS_URS_2024_01/764222434"/>
    <hyperlink ref="F285" r:id="rId28" display="https://podminky.urs.cz/item/CS_URS_2024_01/764321413"/>
    <hyperlink ref="F290" r:id="rId29" display="https://podminky.urs.cz/item/CS_URS_2024_01/764521404"/>
    <hyperlink ref="F297" r:id="rId30" display="https://podminky.urs.cz/item/CS_URS_2024_01/764521444"/>
    <hyperlink ref="F299" r:id="rId31" display="https://podminky.urs.cz/item/CS_URS_2024_01/764528422"/>
    <hyperlink ref="F306" r:id="rId32" display="https://podminky.urs.cz/item/CS_URS_2024_01/998764202"/>
    <hyperlink ref="F309" r:id="rId33" display="https://podminky.urs.cz/item/CS_URS_2024_01/765151801"/>
    <hyperlink ref="F318" r:id="rId34" display="https://podminky.urs.cz/item/CS_URS_2024_01/765151805"/>
    <hyperlink ref="F325" r:id="rId35" display="https://podminky.urs.cz/item/CS_URS_2024_01/765191001"/>
    <hyperlink ref="F334" r:id="rId36" display="https://podminky.urs.cz/item/CS_URS_2024_01/998765202"/>
    <hyperlink ref="F337" r:id="rId37" display="https://podminky.urs.cz/item/CS_URS_2024_01/767391207"/>
    <hyperlink ref="F346" r:id="rId38" display="https://podminky.urs.cz/item/CS_URS_2024_01/767391235"/>
    <hyperlink ref="F355" r:id="rId39" display="https://podminky.urs.cz/item/CS_URS_2024_01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DESKTOP-178D9QK\solim</dc:creator>
  <cp:lastModifiedBy>DESKTOP-178D9QK\solim</cp:lastModifiedBy>
  <dcterms:created xsi:type="dcterms:W3CDTF">2024-06-12T07:53:18Z</dcterms:created>
  <dcterms:modified xsi:type="dcterms:W3CDTF">2024-06-12T07:53:22Z</dcterms:modified>
</cp:coreProperties>
</file>